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6390" windowWidth="28830" windowHeight="6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Julio 2015" sheetId="37" r:id="rId5"/>
  </sheets>
  <definedNames>
    <definedName name="_xlnm.Print_Titles" localSheetId="4">'Julio 2015'!$5:$5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6" i="37" l="1"/>
  <c r="M74" i="37" l="1"/>
  <c r="N74" i="37" s="1"/>
  <c r="L130" i="37" l="1"/>
  <c r="K130" i="37"/>
  <c r="J130" i="37"/>
  <c r="I130" i="37"/>
  <c r="H130" i="37"/>
  <c r="G130" i="37"/>
  <c r="F130" i="37"/>
  <c r="M129" i="37"/>
  <c r="M128" i="37"/>
  <c r="N128" i="37" s="1"/>
  <c r="N130" i="37" s="1"/>
  <c r="L126" i="37"/>
  <c r="K126" i="37"/>
  <c r="J126" i="37"/>
  <c r="I126" i="37"/>
  <c r="H126" i="37"/>
  <c r="G126" i="37"/>
  <c r="F126" i="37"/>
  <c r="M125" i="37"/>
  <c r="N125" i="37" s="1"/>
  <c r="M124" i="37"/>
  <c r="N124" i="37" s="1"/>
  <c r="N126" i="37" s="1"/>
  <c r="L122" i="37"/>
  <c r="K122" i="37"/>
  <c r="J122" i="37"/>
  <c r="I122" i="37"/>
  <c r="H122" i="37"/>
  <c r="G122" i="37"/>
  <c r="F122" i="37"/>
  <c r="M121" i="37"/>
  <c r="N121" i="37" s="1"/>
  <c r="M120" i="37"/>
  <c r="N120" i="37" s="1"/>
  <c r="M119" i="37"/>
  <c r="N119" i="37" s="1"/>
  <c r="K117" i="37"/>
  <c r="J117" i="37"/>
  <c r="I117" i="37"/>
  <c r="H117" i="37"/>
  <c r="M116" i="37"/>
  <c r="N116" i="37" s="1"/>
  <c r="L115" i="37"/>
  <c r="L117" i="37" s="1"/>
  <c r="G115" i="37"/>
  <c r="G117" i="37" s="1"/>
  <c r="F115" i="37"/>
  <c r="F117" i="37" s="1"/>
  <c r="M114" i="37"/>
  <c r="N114" i="37" s="1"/>
  <c r="M113" i="37"/>
  <c r="N113" i="37" s="1"/>
  <c r="L111" i="37"/>
  <c r="K111" i="37"/>
  <c r="J111" i="37"/>
  <c r="I111" i="37"/>
  <c r="H111" i="37"/>
  <c r="G111" i="37"/>
  <c r="F111" i="37"/>
  <c r="M110" i="37"/>
  <c r="N110" i="37" s="1"/>
  <c r="M109" i="37"/>
  <c r="N109" i="37" s="1"/>
  <c r="M108" i="37"/>
  <c r="N108" i="37" s="1"/>
  <c r="L106" i="37"/>
  <c r="K106" i="37"/>
  <c r="J106" i="37"/>
  <c r="I106" i="37"/>
  <c r="H106" i="37"/>
  <c r="G106" i="37"/>
  <c r="F106" i="37"/>
  <c r="M105" i="37"/>
  <c r="M104" i="37"/>
  <c r="N104" i="37" s="1"/>
  <c r="M103" i="37"/>
  <c r="N103" i="37" s="1"/>
  <c r="M102" i="37"/>
  <c r="N102" i="37" s="1"/>
  <c r="M101" i="37"/>
  <c r="N101" i="37" s="1"/>
  <c r="M100" i="37"/>
  <c r="L98" i="37"/>
  <c r="K98" i="37"/>
  <c r="J98" i="37"/>
  <c r="I98" i="37"/>
  <c r="H98" i="37"/>
  <c r="G98" i="37"/>
  <c r="F98" i="37"/>
  <c r="M97" i="37"/>
  <c r="N97" i="37" s="1"/>
  <c r="M96" i="37"/>
  <c r="N96" i="37" s="1"/>
  <c r="M95" i="37"/>
  <c r="N95" i="37" s="1"/>
  <c r="M94" i="37"/>
  <c r="L92" i="37"/>
  <c r="K92" i="37"/>
  <c r="J92" i="37"/>
  <c r="I92" i="37"/>
  <c r="H92" i="37"/>
  <c r="G92" i="37"/>
  <c r="F92" i="37"/>
  <c r="M91" i="37"/>
  <c r="N91" i="37" s="1"/>
  <c r="M90" i="37"/>
  <c r="N90" i="37" s="1"/>
  <c r="N92" i="37" s="1"/>
  <c r="M89" i="37"/>
  <c r="L87" i="37"/>
  <c r="K87" i="37"/>
  <c r="J87" i="37"/>
  <c r="I87" i="37"/>
  <c r="H87" i="37"/>
  <c r="G87" i="37"/>
  <c r="F87" i="37"/>
  <c r="M86" i="37"/>
  <c r="N86" i="37" s="1"/>
  <c r="M85" i="37"/>
  <c r="N85" i="37" s="1"/>
  <c r="M84" i="37"/>
  <c r="N84" i="37" s="1"/>
  <c r="L82" i="37"/>
  <c r="K82" i="37"/>
  <c r="J82" i="37"/>
  <c r="I82" i="37"/>
  <c r="H82" i="37"/>
  <c r="G82" i="37"/>
  <c r="F82" i="37"/>
  <c r="M81" i="37"/>
  <c r="N81" i="37" s="1"/>
  <c r="M80" i="37"/>
  <c r="M79" i="37"/>
  <c r="N79" i="37" s="1"/>
  <c r="M78" i="37"/>
  <c r="N78" i="37" s="1"/>
  <c r="L76" i="37"/>
  <c r="K76" i="37"/>
  <c r="J76" i="37"/>
  <c r="I76" i="37"/>
  <c r="H76" i="37"/>
  <c r="G76" i="37"/>
  <c r="F76" i="37"/>
  <c r="M75" i="37"/>
  <c r="N75" i="37" s="1"/>
  <c r="M73" i="37"/>
  <c r="L71" i="37"/>
  <c r="K71" i="37"/>
  <c r="J71" i="37"/>
  <c r="I71" i="37"/>
  <c r="H71" i="37"/>
  <c r="G71" i="37"/>
  <c r="F71" i="37"/>
  <c r="M70" i="37"/>
  <c r="N70" i="37" s="1"/>
  <c r="M69" i="37"/>
  <c r="N69" i="37" s="1"/>
  <c r="M68" i="37"/>
  <c r="N68" i="37" s="1"/>
  <c r="N71" i="37" s="1"/>
  <c r="L66" i="37"/>
  <c r="K66" i="37"/>
  <c r="J66" i="37"/>
  <c r="I66" i="37"/>
  <c r="H66" i="37"/>
  <c r="G66" i="37"/>
  <c r="F66" i="37"/>
  <c r="M65" i="37"/>
  <c r="N65" i="37" s="1"/>
  <c r="M64" i="37"/>
  <c r="N64" i="37" s="1"/>
  <c r="N66" i="37" s="1"/>
  <c r="L62" i="37"/>
  <c r="K62" i="37"/>
  <c r="J62" i="37"/>
  <c r="I62" i="37"/>
  <c r="H62" i="37"/>
  <c r="G62" i="37"/>
  <c r="F62" i="37"/>
  <c r="M61" i="37"/>
  <c r="N61" i="37" s="1"/>
  <c r="N62" i="37" s="1"/>
  <c r="L59" i="37"/>
  <c r="K59" i="37"/>
  <c r="J59" i="37"/>
  <c r="I59" i="37"/>
  <c r="H59" i="37"/>
  <c r="G59" i="37"/>
  <c r="F59" i="37"/>
  <c r="M58" i="37"/>
  <c r="L56" i="37"/>
  <c r="K56" i="37"/>
  <c r="J56" i="37"/>
  <c r="I56" i="37"/>
  <c r="H56" i="37"/>
  <c r="G56" i="37"/>
  <c r="F56" i="37"/>
  <c r="M55" i="37"/>
  <c r="M56" i="37" s="1"/>
  <c r="L53" i="37"/>
  <c r="K53" i="37"/>
  <c r="J53" i="37"/>
  <c r="I53" i="37"/>
  <c r="H53" i="37"/>
  <c r="G53" i="37"/>
  <c r="F53" i="37"/>
  <c r="M52" i="37"/>
  <c r="N52" i="37" s="1"/>
  <c r="M51" i="37"/>
  <c r="N51" i="37" s="1"/>
  <c r="L49" i="37"/>
  <c r="K49" i="37"/>
  <c r="J49" i="37"/>
  <c r="I49" i="37"/>
  <c r="H49" i="37"/>
  <c r="G49" i="37"/>
  <c r="F49" i="37"/>
  <c r="M48" i="37"/>
  <c r="L46" i="37"/>
  <c r="K46" i="37"/>
  <c r="J46" i="37"/>
  <c r="I46" i="37"/>
  <c r="H46" i="37"/>
  <c r="G46" i="37"/>
  <c r="F46" i="37"/>
  <c r="M45" i="37"/>
  <c r="M44" i="37"/>
  <c r="N44" i="37" s="1"/>
  <c r="M43" i="37"/>
  <c r="N43" i="37" s="1"/>
  <c r="L41" i="37"/>
  <c r="K41" i="37"/>
  <c r="J41" i="37"/>
  <c r="I41" i="37"/>
  <c r="H41" i="37"/>
  <c r="G41" i="37"/>
  <c r="F41" i="37"/>
  <c r="M40" i="37"/>
  <c r="N40" i="37" s="1"/>
  <c r="M39" i="37"/>
  <c r="L37" i="37"/>
  <c r="K37" i="37"/>
  <c r="J37" i="37"/>
  <c r="I37" i="37"/>
  <c r="H37" i="37"/>
  <c r="G37" i="37"/>
  <c r="F37" i="37"/>
  <c r="M36" i="37"/>
  <c r="M35" i="37"/>
  <c r="N35" i="37" s="1"/>
  <c r="M34" i="37"/>
  <c r="M33" i="37"/>
  <c r="N33" i="37" s="1"/>
  <c r="N37" i="37" s="1"/>
  <c r="L31" i="37"/>
  <c r="K31" i="37"/>
  <c r="J31" i="37"/>
  <c r="I31" i="37"/>
  <c r="H31" i="37"/>
  <c r="G31" i="37"/>
  <c r="F31" i="37"/>
  <c r="M30" i="37"/>
  <c r="N30" i="37" s="1"/>
  <c r="M29" i="37"/>
  <c r="M28" i="37"/>
  <c r="M27" i="37"/>
  <c r="N27" i="37" s="1"/>
  <c r="M26" i="37"/>
  <c r="M25" i="37"/>
  <c r="N25" i="37" s="1"/>
  <c r="M24" i="37"/>
  <c r="N24" i="37" s="1"/>
  <c r="M23" i="37"/>
  <c r="M22" i="37"/>
  <c r="M21" i="37"/>
  <c r="N21" i="37" s="1"/>
  <c r="M20" i="37"/>
  <c r="M19" i="37"/>
  <c r="N19" i="37" s="1"/>
  <c r="M18" i="37"/>
  <c r="N18" i="37" s="1"/>
  <c r="M17" i="37"/>
  <c r="N17" i="37" s="1"/>
  <c r="L15" i="37"/>
  <c r="K15" i="37"/>
  <c r="J15" i="37"/>
  <c r="I15" i="37"/>
  <c r="H15" i="37"/>
  <c r="G15" i="37"/>
  <c r="F15" i="37"/>
  <c r="M14" i="37"/>
  <c r="M13" i="37"/>
  <c r="N13" i="37" s="1"/>
  <c r="N15" i="37" s="1"/>
  <c r="L11" i="37"/>
  <c r="K11" i="37"/>
  <c r="J11" i="37"/>
  <c r="I11" i="37"/>
  <c r="H11" i="37"/>
  <c r="G11" i="37"/>
  <c r="F11" i="37"/>
  <c r="M10" i="37"/>
  <c r="N10" i="37" s="1"/>
  <c r="M9" i="37"/>
  <c r="N9" i="37" s="1"/>
  <c r="M8" i="37"/>
  <c r="N8" i="37" s="1"/>
  <c r="M7" i="37"/>
  <c r="N7" i="37" s="1"/>
  <c r="M6" i="37"/>
  <c r="N11" i="37" l="1"/>
  <c r="M62" i="37"/>
  <c r="N87" i="37"/>
  <c r="N106" i="37"/>
  <c r="N122" i="37"/>
  <c r="N31" i="37"/>
  <c r="M41" i="37"/>
  <c r="N39" i="37"/>
  <c r="N41" i="37" s="1"/>
  <c r="M76" i="37"/>
  <c r="N73" i="37"/>
  <c r="N76" i="37" s="1"/>
  <c r="N111" i="37"/>
  <c r="N46" i="37"/>
  <c r="N82" i="37"/>
  <c r="N98" i="37"/>
  <c r="M49" i="37"/>
  <c r="N48" i="37"/>
  <c r="N49" i="37" s="1"/>
  <c r="N53" i="37"/>
  <c r="M59" i="37"/>
  <c r="N58" i="37"/>
  <c r="N59" i="37" s="1"/>
  <c r="M106" i="37"/>
  <c r="M87" i="37"/>
  <c r="M66" i="37"/>
  <c r="M111" i="37"/>
  <c r="M46" i="37"/>
  <c r="M15" i="37"/>
  <c r="M122" i="37"/>
  <c r="M130" i="37"/>
  <c r="M37" i="37"/>
  <c r="M31" i="37"/>
  <c r="M71" i="37"/>
  <c r="M92" i="37"/>
  <c r="M82" i="37"/>
  <c r="M126" i="37"/>
  <c r="M98" i="37"/>
  <c r="M11" i="37"/>
  <c r="M53" i="37"/>
  <c r="M115" i="37"/>
  <c r="M117" i="37" l="1"/>
  <c r="N115" i="37"/>
  <c r="N117" i="37" s="1"/>
  <c r="U93" i="21"/>
  <c r="A108" i="21"/>
  <c r="G103" i="21"/>
  <c r="G101" i="21"/>
  <c r="G100" i="21"/>
  <c r="G97" i="21"/>
  <c r="G96" i="21"/>
  <c r="G95" i="21"/>
  <c r="G108" i="21" s="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P52" i="2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P36" i="2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C97" i="21" s="1"/>
  <c r="D97" i="21" s="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X49" i="20" s="1"/>
  <c r="U4" i="20"/>
  <c r="V4" i="20"/>
  <c r="K15" i="20"/>
  <c r="K49" i="20" s="1"/>
  <c r="L15" i="20"/>
  <c r="L49" i="20" s="1"/>
  <c r="M15" i="20"/>
  <c r="O15" i="20"/>
  <c r="O49" i="20" s="1"/>
  <c r="Q15" i="20"/>
  <c r="Q49" i="20" s="1"/>
  <c r="S15" i="20"/>
  <c r="S49" i="20" s="1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T48" i="20" s="1"/>
  <c r="R45" i="20"/>
  <c r="R48" i="20" s="1"/>
  <c r="P45" i="20"/>
  <c r="N45" i="20"/>
  <c r="J45" i="20"/>
  <c r="J48" i="20" s="1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W39" i="20" s="1"/>
  <c r="T37" i="20"/>
  <c r="T39" i="20" s="1"/>
  <c r="R37" i="20"/>
  <c r="R39" i="20" s="1"/>
  <c r="P37" i="20"/>
  <c r="N37" i="20"/>
  <c r="J37" i="20"/>
  <c r="J39" i="20" s="1"/>
  <c r="U34" i="20"/>
  <c r="W34" i="20" s="1"/>
  <c r="T34" i="20"/>
  <c r="R34" i="20"/>
  <c r="P34" i="20"/>
  <c r="N34" i="20"/>
  <c r="J34" i="20"/>
  <c r="U33" i="20"/>
  <c r="W33" i="20" s="1"/>
  <c r="T33" i="20"/>
  <c r="T36" i="20" s="1"/>
  <c r="R33" i="20"/>
  <c r="P33" i="20"/>
  <c r="N33" i="20"/>
  <c r="N36" i="20" s="1"/>
  <c r="J33" i="20"/>
  <c r="J36" i="20" s="1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V23" i="20" s="1"/>
  <c r="T20" i="20"/>
  <c r="T23" i="20" s="1"/>
  <c r="R20" i="20"/>
  <c r="R23" i="20" s="1"/>
  <c r="P20" i="20"/>
  <c r="N20" i="20"/>
  <c r="J20" i="20"/>
  <c r="J23" i="20" s="1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J19" i="20" s="1"/>
  <c r="T4" i="20"/>
  <c r="R4" i="20"/>
  <c r="R15" i="20" s="1"/>
  <c r="P4" i="20"/>
  <c r="N4" i="20"/>
  <c r="N15" i="20" s="1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P36" i="20" l="1"/>
  <c r="M49" i="20"/>
  <c r="C100" i="21"/>
  <c r="D100" i="21" s="1"/>
  <c r="R36" i="20"/>
  <c r="R49" i="20" s="1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N49" i="20" s="1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H100" i="21"/>
  <c r="P86" i="21"/>
  <c r="P74" i="21"/>
  <c r="P62" i="21"/>
  <c r="P58" i="21"/>
  <c r="E103" i="21" s="1"/>
  <c r="F103" i="21" s="1"/>
  <c r="C101" i="21"/>
  <c r="D101" i="21" s="1"/>
  <c r="P34" i="21"/>
  <c r="C95" i="21"/>
  <c r="P6" i="21"/>
  <c r="E99" i="21" s="1"/>
  <c r="F99" i="21" s="1"/>
  <c r="D95" i="21"/>
  <c r="H105" i="2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E101" i="21" s="1"/>
  <c r="F101" i="21" s="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H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E97" i="21" s="1"/>
  <c r="F97" i="21" s="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J49" i="20" s="1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T49" i="20" l="1"/>
  <c r="U49" i="20"/>
  <c r="P49" i="20"/>
  <c r="E96" i="21"/>
  <c r="H103" i="21"/>
  <c r="H102" i="21"/>
  <c r="H98" i="21"/>
  <c r="H97" i="21"/>
  <c r="C108" i="21"/>
  <c r="E95" i="21"/>
  <c r="P91" i="21"/>
  <c r="P92" i="21" s="1"/>
  <c r="D108" i="21"/>
  <c r="Q91" i="21"/>
  <c r="Q92" i="21" s="1"/>
  <c r="H107" i="21"/>
  <c r="H101" i="21"/>
  <c r="V39" i="20"/>
  <c r="V36" i="20"/>
  <c r="W19" i="20"/>
  <c r="V48" i="20"/>
  <c r="V15" i="20"/>
  <c r="W23" i="20"/>
  <c r="W15" i="20"/>
  <c r="W49" i="20" s="1"/>
  <c r="W51" i="20" s="1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H75" i="18"/>
  <c r="C83" i="18"/>
  <c r="E70" i="18"/>
  <c r="P66" i="18"/>
  <c r="P67" i="18" s="1"/>
  <c r="D83" i="18"/>
  <c r="H82" i="18"/>
  <c r="H76" i="18"/>
  <c r="H77" i="18" l="1"/>
  <c r="S67" i="18"/>
  <c r="V49" i="20"/>
  <c r="V51" i="20" s="1"/>
  <c r="F96" i="21"/>
  <c r="H96" i="21"/>
  <c r="S92" i="21"/>
  <c r="T93" i="21" s="1"/>
  <c r="V93" i="21" s="1"/>
  <c r="E108" i="21"/>
  <c r="F95" i="21"/>
  <c r="F108" i="21" s="1"/>
  <c r="H71" i="18"/>
  <c r="F72" i="18"/>
  <c r="H72" i="18"/>
  <c r="E83" i="18"/>
  <c r="F70" i="18"/>
  <c r="F83" i="18" s="1"/>
  <c r="J51" i="20" l="1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O86" i="13"/>
  <c r="O85" i="13"/>
  <c r="O84" i="13"/>
  <c r="O83" i="13"/>
  <c r="O82" i="13"/>
  <c r="P82" i="13" s="1"/>
  <c r="O81" i="13"/>
  <c r="O80" i="13"/>
  <c r="O79" i="13"/>
  <c r="P79" i="13" s="1"/>
  <c r="O78" i="13"/>
  <c r="O77" i="13"/>
  <c r="P77" i="13" s="1"/>
  <c r="O76" i="13"/>
  <c r="O75" i="13"/>
  <c r="O74" i="13"/>
  <c r="Q74" i="13" s="1"/>
  <c r="O73" i="13"/>
  <c r="O72" i="13"/>
  <c r="O71" i="13"/>
  <c r="P71" i="13" s="1"/>
  <c r="O70" i="13"/>
  <c r="O69" i="13"/>
  <c r="O68" i="13"/>
  <c r="O67" i="13"/>
  <c r="O66" i="13"/>
  <c r="P66" i="13" s="1"/>
  <c r="O65" i="13"/>
  <c r="O64" i="13"/>
  <c r="O63" i="13"/>
  <c r="Q63" i="13" s="1"/>
  <c r="O62" i="13"/>
  <c r="O61" i="13"/>
  <c r="O60" i="13"/>
  <c r="O59" i="13"/>
  <c r="O58" i="13"/>
  <c r="O57" i="13"/>
  <c r="O56" i="13"/>
  <c r="O55" i="13"/>
  <c r="P55" i="13" s="1"/>
  <c r="O54" i="13"/>
  <c r="Q54" i="13" s="1"/>
  <c r="O53" i="13"/>
  <c r="O52" i="13"/>
  <c r="O51" i="13"/>
  <c r="P51" i="13" s="1"/>
  <c r="O50" i="13"/>
  <c r="O49" i="13"/>
  <c r="P49" i="13" s="1"/>
  <c r="O48" i="13"/>
  <c r="O47" i="13"/>
  <c r="O46" i="13"/>
  <c r="O45" i="13"/>
  <c r="P45" i="13" s="1"/>
  <c r="O44" i="13"/>
  <c r="O43" i="13"/>
  <c r="O42" i="13"/>
  <c r="O41" i="13"/>
  <c r="O40" i="13"/>
  <c r="O39" i="13"/>
  <c r="P39" i="13" s="1"/>
  <c r="O38" i="13"/>
  <c r="O37" i="13"/>
  <c r="O36" i="13"/>
  <c r="O35" i="13"/>
  <c r="O34" i="13"/>
  <c r="O33" i="13"/>
  <c r="P33" i="13" s="1"/>
  <c r="O32" i="13"/>
  <c r="O31" i="13"/>
  <c r="O30" i="13"/>
  <c r="O29" i="13"/>
  <c r="P29" i="13" s="1"/>
  <c r="O28" i="13"/>
  <c r="O27" i="13"/>
  <c r="P27" i="13" s="1"/>
  <c r="O26" i="13"/>
  <c r="O25" i="13"/>
  <c r="P25" i="13" s="1"/>
  <c r="O24" i="13"/>
  <c r="O23" i="13"/>
  <c r="O22" i="13"/>
  <c r="O21" i="13"/>
  <c r="P21" i="13" s="1"/>
  <c r="O20" i="13"/>
  <c r="O19" i="13"/>
  <c r="P19" i="13" s="1"/>
  <c r="O18" i="13"/>
  <c r="O17" i="13"/>
  <c r="O16" i="13"/>
  <c r="O15" i="13"/>
  <c r="O14" i="13"/>
  <c r="O13" i="13"/>
  <c r="O12" i="13"/>
  <c r="O11" i="13"/>
  <c r="Q11" i="13" s="1"/>
  <c r="O10" i="13"/>
  <c r="O9" i="13"/>
  <c r="O8" i="13"/>
  <c r="O7" i="13"/>
  <c r="P7" i="13" s="1"/>
  <c r="O6" i="13"/>
  <c r="O5" i="13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87" i="13"/>
  <c r="Q49" i="13"/>
  <c r="P86" i="13"/>
  <c r="P85" i="13"/>
  <c r="P83" i="13"/>
  <c r="P75" i="13"/>
  <c r="P74" i="13"/>
  <c r="P73" i="13"/>
  <c r="P70" i="13"/>
  <c r="P69" i="13"/>
  <c r="P67" i="13"/>
  <c r="P65" i="13"/>
  <c r="P63" i="13"/>
  <c r="P61" i="13"/>
  <c r="P60" i="13"/>
  <c r="P59" i="13"/>
  <c r="P57" i="13"/>
  <c r="P56" i="13"/>
  <c r="P54" i="13"/>
  <c r="P53" i="13"/>
  <c r="P48" i="13"/>
  <c r="P44" i="13"/>
  <c r="P42" i="13"/>
  <c r="P41" i="13"/>
  <c r="P40" i="13"/>
  <c r="P36" i="13"/>
  <c r="P35" i="13"/>
  <c r="P34" i="13"/>
  <c r="P32" i="13"/>
  <c r="P22" i="13"/>
  <c r="P20" i="13"/>
  <c r="P18" i="13"/>
  <c r="P17" i="13"/>
  <c r="P15" i="13"/>
  <c r="P12" i="13"/>
  <c r="P11" i="13"/>
  <c r="P10" i="13"/>
  <c r="P9" i="13"/>
  <c r="P89" i="13"/>
  <c r="P88" i="13"/>
  <c r="P84" i="13"/>
  <c r="P81" i="13"/>
  <c r="P80" i="13"/>
  <c r="P78" i="13"/>
  <c r="P76" i="13"/>
  <c r="P72" i="13"/>
  <c r="P68" i="13"/>
  <c r="P64" i="13"/>
  <c r="P62" i="13"/>
  <c r="P58" i="13"/>
  <c r="P52" i="13"/>
  <c r="P50" i="13"/>
  <c r="P47" i="13"/>
  <c r="P46" i="13"/>
  <c r="P43" i="13"/>
  <c r="P38" i="13"/>
  <c r="P37" i="13"/>
  <c r="P31" i="13"/>
  <c r="P30" i="13"/>
  <c r="P28" i="13"/>
  <c r="P26" i="13"/>
  <c r="P24" i="13"/>
  <c r="P23" i="13"/>
  <c r="P16" i="13"/>
  <c r="P14" i="13"/>
  <c r="P13" i="13"/>
  <c r="P8" i="13"/>
  <c r="P6" i="13"/>
  <c r="P5" i="13"/>
  <c r="Q64" i="13"/>
  <c r="Q88" i="13"/>
  <c r="Q85" i="13"/>
  <c r="Q82" i="13"/>
  <c r="Q76" i="13"/>
  <c r="Q71" i="13"/>
  <c r="Q69" i="13"/>
  <c r="Q66" i="13"/>
  <c r="Q61" i="13"/>
  <c r="Q59" i="13"/>
  <c r="Q56" i="13"/>
  <c r="Q50" i="13"/>
  <c r="Q48" i="13"/>
  <c r="Q42" i="13"/>
  <c r="Q40" i="13"/>
  <c r="Q38" i="13"/>
  <c r="Q36" i="13"/>
  <c r="Q34" i="13"/>
  <c r="Q31" i="13"/>
  <c r="Q28" i="13"/>
  <c r="Q25" i="13"/>
  <c r="Q22" i="13"/>
  <c r="Q17" i="13"/>
  <c r="Q15" i="13"/>
  <c r="Q13" i="13"/>
  <c r="Q9" i="13"/>
  <c r="Q19" i="13" l="1"/>
  <c r="Q7" i="13"/>
  <c r="O91" i="13"/>
  <c r="O92" i="13" s="1"/>
  <c r="P4" i="13"/>
  <c r="P91" i="13" s="1"/>
  <c r="P92" i="13" s="1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Q91" i="13" l="1"/>
  <c r="Q92" i="13" s="1"/>
  <c r="S92" i="13" s="1"/>
  <c r="S91" i="13" l="1"/>
</calcChain>
</file>

<file path=xl/sharedStrings.xml><?xml version="1.0" encoding="utf-8"?>
<sst xmlns="http://schemas.openxmlformats.org/spreadsheetml/2006/main" count="2073" uniqueCount="392">
  <si>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</si>
  <si>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</si>
  <si>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</si>
  <si>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</si>
  <si>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</si>
  <si>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</si>
  <si>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</si>
  <si>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</si>
  <si>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</si>
  <si>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</si>
  <si>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</si>
  <si>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</si>
  <si>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</si>
  <si>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</si>
  <si>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</si>
  <si>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</si>
  <si>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</si>
  <si>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</si>
  <si>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</si>
  <si>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</si>
  <si>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</si>
  <si>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</si>
  <si>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</si>
  <si>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</si>
  <si>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</si>
  <si>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</si>
  <si>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</si>
  <si>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</si>
  <si>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</si>
  <si>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</si>
  <si>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</si>
  <si>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</si>
  <si>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</si>
  <si>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</si>
  <si>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</si>
  <si>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</si>
  <si>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</si>
  <si>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</si>
  <si>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</si>
  <si>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</si>
  <si>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</si>
  <si>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</si>
  <si>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</si>
  <si>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</si>
  <si>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</si>
  <si>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</si>
  <si>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</si>
  <si>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</si>
  <si>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</si>
  <si>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</si>
  <si>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</si>
  <si>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</si>
  <si>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</si>
  <si>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</si>
  <si>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</si>
  <si>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</si>
  <si>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</si>
  <si>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</si>
  <si>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</si>
  <si>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</si>
  <si>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</si>
  <si>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</si>
  <si>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</si>
  <si>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</si>
  <si>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</si>
  <si>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</si>
  <si>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</si>
  <si>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</si>
  <si>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</si>
  <si>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</si>
  <si>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</si>
  <si>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</si>
  <si>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</si>
  <si>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</si>
  <si>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</si>
  <si>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</si>
  <si>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</si>
  <si>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</si>
  <si>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</si>
  <si>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</si>
  <si>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</si>
  <si>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</si>
  <si>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</si>
  <si>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</si>
  <si>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</si>
  <si>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</si>
  <si>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</si>
  <si>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</si>
  <si>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</si>
  <si>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</si>
  <si>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</si>
  <si>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</si>
  <si>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</si>
  <si>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</si>
  <si>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</si>
  <si>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</si>
  <si>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</si>
  <si>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</si>
  <si>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</si>
  <si>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</si>
  <si>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</si>
  <si>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</si>
  <si>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</si>
  <si>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</si>
  <si>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</si>
  <si>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</si>
  <si>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</si>
  <si>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</si>
  <si>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</si>
  <si>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</si>
  <si>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</si>
  <si>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</si>
  <si>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</si>
  <si>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</si>
  <si>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</si>
  <si>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</si>
  <si>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</si>
  <si>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</si>
  <si>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</si>
  <si>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</si>
  <si>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</si>
  <si>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</si>
  <si>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</si>
  <si>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</si>
  <si>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</si>
  <si>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</si>
  <si>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</si>
  <si>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</si>
  <si>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</si>
  <si>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</si>
  <si>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</si>
  <si>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</si>
  <si>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</si>
  <si>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</si>
  <si>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</si>
  <si>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</si>
  <si>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</si>
  <si>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</si>
  <si>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</si>
  <si>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</si>
  <si>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</si>
  <si>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</si>
  <si>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</si>
  <si>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</si>
  <si>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</si>
  <si>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</si>
  <si>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</si>
  <si>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</si>
  <si>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</si>
  <si>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</si>
  <si>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</si>
  <si>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</si>
  <si>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</si>
  <si>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</si>
  <si>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</si>
  <si>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</si>
  <si>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</si>
  <si>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</si>
  <si>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</si>
  <si>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</si>
  <si>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</si>
  <si>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</si>
  <si>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</si>
  <si>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</si>
  <si>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</si>
  <si>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</si>
  <si>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</si>
  <si>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</si>
  <si>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</si>
  <si>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</si>
  <si>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</si>
  <si>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</si>
  <si>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</si>
  <si>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</si>
  <si>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</si>
  <si>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</si>
  <si>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</si>
  <si>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</si>
  <si>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</si>
  <si>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</si>
  <si>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</si>
  <si>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</si>
  <si>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</si>
  <si>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</si>
  <si>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</si>
  <si>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</si>
  <si>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</si>
  <si>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</si>
  <si>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</si>
  <si>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</si>
  <si>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</si>
  <si>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</si>
  <si>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</si>
  <si>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</si>
  <si>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</si>
  <si>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</si>
  <si>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</si>
  <si>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</si>
  <si>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</si>
  <si>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</si>
  <si>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</si>
  <si>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</si>
  <si>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</si>
  <si>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</si>
  <si>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</si>
  <si>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</si>
  <si>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</si>
  <si>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</si>
  <si>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</si>
  <si>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</si>
  <si>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</si>
  <si>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</si>
  <si>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</si>
  <si>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</si>
  <si>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</si>
  <si>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</si>
  <si>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</si>
  <si>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</si>
  <si>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</si>
  <si>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</si>
  <si>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</si>
  <si>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</si>
  <si>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</si>
  <si>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</si>
  <si>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</si>
  <si>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</si>
  <si>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</si>
  <si>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</si>
  <si>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</si>
  <si>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</si>
  <si>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</si>
  <si>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</si>
  <si>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</si>
  <si>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</si>
  <si>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</si>
  <si>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</si>
  <si>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</si>
  <si>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</si>
  <si>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</si>
  <si>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</si>
  <si>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</si>
  <si>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</si>
  <si>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</si>
  <si>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</si>
  <si>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</si>
  <si>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</si>
  <si>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</si>
  <si>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</si>
  <si>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</si>
  <si>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</si>
  <si>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</si>
  <si>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</si>
  <si>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</si>
  <si>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</si>
  <si>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</si>
  <si>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</si>
  <si>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</si>
  <si>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</si>
  <si>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</si>
  <si>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</si>
  <si>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</si>
  <si>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</si>
  <si>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</si>
  <si>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UNIDAD DE RECURSOS HUMANOS</t>
  </si>
  <si>
    <t>DIRECCION DE SERVICIO SOCIAL</t>
  </si>
  <si>
    <t>DIRECCION JURIDICA</t>
  </si>
  <si>
    <t>UNIDAD DE PSICOLOGIA</t>
  </si>
  <si>
    <t>UNIDAD DE INFORMATICA</t>
  </si>
  <si>
    <t>UNIDAD DE EDUCACION Y FORMACIÓN</t>
  </si>
  <si>
    <t>UNIDAD DE PLANIFICACION</t>
  </si>
  <si>
    <t>UNIDAD DE COMUNICACIÓN SOCIAL</t>
  </si>
  <si>
    <t>UNIDAD DE PROYECTOS</t>
  </si>
  <si>
    <t>REGIONAL SANTA ROSA</t>
  </si>
  <si>
    <t>REGIONAL SOLOLA</t>
  </si>
  <si>
    <t>REGIONAL DE QUETZALTENANGO</t>
  </si>
  <si>
    <t>REGIONAL DE SUCHITEPEQUEZ</t>
  </si>
  <si>
    <t>REGIONAL DE SAN MARCOS</t>
  </si>
  <si>
    <t>REGIONAL HUEHUETENANGO</t>
  </si>
  <si>
    <t>REGIONAL QUICHE</t>
  </si>
  <si>
    <t>REGIONAL BAJA VERAPAZ</t>
  </si>
  <si>
    <t>REGIONAL ALTA VERAPAZ</t>
  </si>
  <si>
    <t>REGIONAL ALTA PETEN</t>
  </si>
  <si>
    <t>REGIONAL ALTA IZABAL</t>
  </si>
  <si>
    <t>RENGLON 022</t>
  </si>
  <si>
    <t>Anna Jaquelynne Hernández y Hernández</t>
  </si>
  <si>
    <t>Concepción Susuna Coché Quiejú</t>
  </si>
  <si>
    <t xml:space="preserve">Luis Eduardo Asencio Leonardo </t>
  </si>
  <si>
    <t>Paulina Tahuico Coloch de Amperez</t>
  </si>
  <si>
    <t>Orfa Marisela López de la Cruz</t>
  </si>
  <si>
    <t>Karla María Toc Mendéz</t>
  </si>
  <si>
    <t>Juana Estela Cutzal Sirín</t>
  </si>
  <si>
    <t>Víctor Anibal López Aquino</t>
  </si>
  <si>
    <t xml:space="preserve">Gumercinda del Rosario García Feliciano </t>
  </si>
  <si>
    <t>Rudy Giovanni Samayoa Ramírez</t>
  </si>
  <si>
    <t>Ana Marleny Socó Abaj</t>
  </si>
  <si>
    <t>Brayan Omar Hernández Miranda</t>
  </si>
  <si>
    <t>Bono Profesional Renglón 014</t>
  </si>
  <si>
    <t>UNIDAD DE ADMINISTRACION FINANCIERA</t>
  </si>
  <si>
    <t>UNIDAD DE AUDITORIA INTERNA</t>
  </si>
  <si>
    <t>Carmen Azucena Chutá Perén</t>
  </si>
  <si>
    <t>Maria Cacilda Ramírez Méndez</t>
  </si>
  <si>
    <t>Bonificación Productividad  66-2000  Renglón 015</t>
  </si>
  <si>
    <t>Jose Francisco Alonzo Martínez</t>
  </si>
  <si>
    <t xml:space="preserve">Raquel Agripina Monica Chiac Tiúl  </t>
  </si>
  <si>
    <t xml:space="preserve">Lucrecia Edelmira Calderón Urizar de Monroy </t>
  </si>
  <si>
    <t>Magda Evelin Marcos González de Chocoj</t>
  </si>
  <si>
    <t>Sonia Esperanza Ocox Choc</t>
  </si>
  <si>
    <t>María Antonia Guantá Quex</t>
  </si>
  <si>
    <t>Gloria Evelyn Dalila Curuchich Simón</t>
  </si>
  <si>
    <t>Clara Luz  Lara García de Hernández</t>
  </si>
  <si>
    <t>Luis Gerardo Barrientos Yac</t>
  </si>
  <si>
    <t>Guillermo Arturo García Ramírez</t>
  </si>
  <si>
    <t>María Reyes Vicente Batz</t>
  </si>
  <si>
    <t>Brenda Estefanía Celeste Xiquitá  Patal</t>
  </si>
  <si>
    <t>Arlyn Marisol Guzman Herrarte  de García</t>
  </si>
  <si>
    <t>Enma Lucrecia Ajcalón López</t>
  </si>
  <si>
    <t>Rosa Elvira Colop García</t>
  </si>
  <si>
    <t xml:space="preserve">Lidia Carina de León Pérez </t>
  </si>
  <si>
    <t>Rosalía Francisca Solval García</t>
  </si>
  <si>
    <t>Silvia Carmelina Navarro Bautista de Domínguez</t>
  </si>
  <si>
    <t>Samai Elizama Velásquez Velásquez</t>
  </si>
  <si>
    <t>Ana María Basilio Juarez de Fernández</t>
  </si>
  <si>
    <t>Jeimy Aleida López García</t>
  </si>
  <si>
    <t>Delia Aracelly Alonzo Sequén</t>
  </si>
  <si>
    <t>Angelica Hermelinda Velásquez López de Ajanel</t>
  </si>
  <si>
    <t>Margarita Rén Suy de Pacajoj</t>
  </si>
  <si>
    <t>Lucía González Alvarado</t>
  </si>
  <si>
    <t>Aura Sucely Morales San Jose</t>
  </si>
  <si>
    <t>Lubia Esperanza Xoná Jom</t>
  </si>
  <si>
    <t>Berinda Janeth Herrera de Morán</t>
  </si>
  <si>
    <t>Carmen Maria Cohuoj Mó</t>
  </si>
  <si>
    <t>Nohelia Judith Rios Valdez de Ordóñez</t>
  </si>
  <si>
    <t>Karen Janeth Ramirez  Jeronimo</t>
  </si>
  <si>
    <t>Ana Patricia Saquil Acan de Buch</t>
  </si>
  <si>
    <t>Emma Minerva Gabriel Martín</t>
  </si>
  <si>
    <t>Defensora</t>
  </si>
  <si>
    <t>Asesora Jurídica de Despacho</t>
  </si>
  <si>
    <t>Asistente de Despacho</t>
  </si>
  <si>
    <t>Directora Ejecutiva</t>
  </si>
  <si>
    <t>Asistente de Dirección Ejecutiva</t>
  </si>
  <si>
    <t>Directora Auditoría Interna</t>
  </si>
  <si>
    <t>Auditor I</t>
  </si>
  <si>
    <t>Director de Adminitración Financiera</t>
  </si>
  <si>
    <t>Sub Directora Administrativa</t>
  </si>
  <si>
    <t>Encargado de Contabilidad</t>
  </si>
  <si>
    <t>Encargada de Tesorería</t>
  </si>
  <si>
    <t>Analista Contable</t>
  </si>
  <si>
    <t>Recepcionista</t>
  </si>
  <si>
    <t>Analista de Gestión</t>
  </si>
  <si>
    <t>Asistente de R.R.H.H.</t>
  </si>
  <si>
    <t>Directora de Trabajo Social</t>
  </si>
  <si>
    <t>Asistente de Trabajo Social</t>
  </si>
  <si>
    <t>Directora de Asesoría Jurídica</t>
  </si>
  <si>
    <t>Sub Directora de Asesoría Jurídica</t>
  </si>
  <si>
    <t>Asistente de la Unidad Jurídica</t>
  </si>
  <si>
    <t>Encargada de Psicología</t>
  </si>
  <si>
    <t>Encargada de Informática</t>
  </si>
  <si>
    <t>Asistente de Informática</t>
  </si>
  <si>
    <t>Encargada de Formación y Educación</t>
  </si>
  <si>
    <t>Encargado de Planificación</t>
  </si>
  <si>
    <t>Asistente de Comunicación Social</t>
  </si>
  <si>
    <t>Encargada de Información Pùblica</t>
  </si>
  <si>
    <t>Asistente de Proyectos</t>
  </si>
  <si>
    <t>Delegada Regional de Santa Rosa</t>
  </si>
  <si>
    <t xml:space="preserve">Encargada de Asesoría Jurídica </t>
  </si>
  <si>
    <t>Encargada de Trabajo Social</t>
  </si>
  <si>
    <t>Asistente Juridíca</t>
  </si>
  <si>
    <t>Asistente de Administración Financiera</t>
  </si>
  <si>
    <t>Rosa María Garcia Balán</t>
  </si>
  <si>
    <t>Tomasa Anabeli Cuy Sacuj</t>
  </si>
  <si>
    <t xml:space="preserve">Engma Azuzena Socoy Iquic </t>
  </si>
  <si>
    <t xml:space="preserve">Cindy Julissa Nataly Arana Mendoza </t>
  </si>
  <si>
    <t>Sandra Izabel Xon Gonzalez</t>
  </si>
  <si>
    <t>Sueldo Base  Renlón 011</t>
  </si>
  <si>
    <t>DEFENSORIA DE LA MUJER INDIGENA</t>
  </si>
  <si>
    <t>Debora Esther Pérez Gómez</t>
  </si>
  <si>
    <t>Hugo Leonel Colón Tzian</t>
  </si>
  <si>
    <t xml:space="preserve">Rosa Rebeca Aceytuno </t>
  </si>
  <si>
    <t>María Magdalena Ordoñez Mendóza</t>
  </si>
  <si>
    <t>Juana María Tax</t>
  </si>
  <si>
    <t>Alex Eduardo Siquinajay Siquinajay</t>
  </si>
  <si>
    <t>Marlon Israel Oseas Xocop Chalí</t>
  </si>
  <si>
    <t>Paula Aracely Mejía Rodriguez</t>
  </si>
  <si>
    <t xml:space="preserve">Ingrid Beatriz Sitán Ajsivinac </t>
  </si>
  <si>
    <t xml:space="preserve">Erick Antonio Bizarro Nanichoc </t>
  </si>
  <si>
    <t>Monica Violeta Garcia Matías</t>
  </si>
  <si>
    <t>Francisco Sarat</t>
  </si>
  <si>
    <t>Berta Marina Mucia Jochola</t>
  </si>
  <si>
    <t>Regina Coroy</t>
  </si>
  <si>
    <t>TOTAL MENSUAL JULIO</t>
  </si>
  <si>
    <t xml:space="preserve">NOMINA DE SALARIO PERSONAL 011 Y 022 </t>
  </si>
  <si>
    <t>JULIO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</si>
</sst>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[$Q-100A]#,##0.00_ ;\-[$Q-100A]#,##0.00\ "/>
    <numFmt numFmtId="168" formatCode="&quot;Q&quot;#,##0.00;[Red]&quot;Q&quot;#,##0.00"/>
    <numFmt numFmtId="169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5" fontId="0" fillId="0" borderId="0" xfId="16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4" applyFont="1" applyFill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center" vertical="center"/>
    </xf>
    <xf numFmtId="169" fontId="8" fillId="2" borderId="1" xfId="3" applyNumberFormat="1" applyFont="1" applyFill="1" applyBorder="1" applyAlignment="1">
      <alignment horizontal="right" vertical="center"/>
    </xf>
    <xf numFmtId="169" fontId="9" fillId="2" borderId="1" xfId="3" applyNumberFormat="1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169" fontId="9" fillId="0" borderId="1" xfId="3" applyNumberFormat="1" applyFont="1" applyFill="1" applyBorder="1" applyAlignment="1">
      <alignment horizontal="right" vertical="center"/>
    </xf>
    <xf numFmtId="169" fontId="8" fillId="0" borderId="1" xfId="3" applyNumberFormat="1" applyFont="1" applyFill="1" applyBorder="1" applyAlignment="1">
      <alignment horizontal="right" vertical="center"/>
    </xf>
    <xf numFmtId="169" fontId="8" fillId="0" borderId="1" xfId="3" applyNumberFormat="1" applyFont="1" applyFill="1" applyBorder="1" applyAlignment="1">
      <alignment vertical="center"/>
    </xf>
    <xf numFmtId="0" fontId="8" fillId="20" borderId="1" xfId="0" applyFont="1" applyFill="1" applyBorder="1" applyAlignment="1">
      <alignment horizontal="center" vertical="center" wrapText="1"/>
    </xf>
    <xf numFmtId="167" fontId="8" fillId="20" borderId="1" xfId="1" applyNumberFormat="1" applyFont="1" applyFill="1" applyBorder="1" applyAlignment="1">
      <alignment horizontal="center" vertical="center" wrapText="1"/>
    </xf>
    <xf numFmtId="168" fontId="8" fillId="20" borderId="1" xfId="1" applyNumberFormat="1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9" fontId="8" fillId="0" borderId="1" xfId="0" applyNumberFormat="1" applyFont="1" applyFill="1" applyBorder="1" applyAlignment="1">
      <alignment horizontal="left" vertical="center"/>
    </xf>
    <xf numFmtId="169" fontId="9" fillId="2" borderId="1" xfId="0" applyNumberFormat="1" applyFont="1" applyFill="1" applyBorder="1" applyAlignment="1">
      <alignment horizontal="left" vertical="center"/>
    </xf>
    <xf numFmtId="169" fontId="8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64" t="s">
        <v>186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9" s="38" customFormat="1" ht="15" customHeight="1" x14ac:dyDescent="0.25">
      <c r="A2" s="165" t="s">
        <v>0</v>
      </c>
      <c r="B2" s="165" t="s">
        <v>1</v>
      </c>
      <c r="C2" s="167" t="s">
        <v>10</v>
      </c>
      <c r="D2" s="167" t="s">
        <v>117</v>
      </c>
      <c r="E2" s="165" t="s">
        <v>2</v>
      </c>
      <c r="F2" s="165" t="s">
        <v>3</v>
      </c>
      <c r="G2" s="169" t="s">
        <v>73</v>
      </c>
      <c r="H2" s="171" t="s">
        <v>125</v>
      </c>
      <c r="I2" s="172" t="s">
        <v>126</v>
      </c>
      <c r="J2" s="173" t="s">
        <v>127</v>
      </c>
      <c r="K2" s="173" t="s">
        <v>128</v>
      </c>
      <c r="L2" s="173" t="s">
        <v>129</v>
      </c>
      <c r="M2" s="171" t="s">
        <v>130</v>
      </c>
      <c r="N2" s="171" t="s">
        <v>131</v>
      </c>
      <c r="O2" s="178" t="s">
        <v>190</v>
      </c>
      <c r="P2" s="174" t="s">
        <v>132</v>
      </c>
      <c r="Q2" s="174" t="s">
        <v>134</v>
      </c>
      <c r="R2" s="174" t="s">
        <v>133</v>
      </c>
      <c r="S2" s="176" t="s">
        <v>4</v>
      </c>
    </row>
    <row r="3" spans="1:19" s="38" customFormat="1" ht="58.5" customHeight="1" x14ac:dyDescent="0.25">
      <c r="A3" s="166"/>
      <c r="B3" s="166"/>
      <c r="C3" s="168"/>
      <c r="D3" s="168"/>
      <c r="E3" s="166"/>
      <c r="F3" s="166"/>
      <c r="G3" s="170"/>
      <c r="H3" s="171"/>
      <c r="I3" s="172"/>
      <c r="J3" s="173"/>
      <c r="K3" s="173"/>
      <c r="L3" s="173"/>
      <c r="M3" s="171"/>
      <c r="N3" s="171"/>
      <c r="O3" s="178"/>
      <c r="P3" s="175"/>
      <c r="Q3" s="175"/>
      <c r="R3" s="175"/>
      <c r="S3" s="177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 t="shared" ref="Q91" si="8"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9">H91*12</f>
        <v>5350824</v>
      </c>
      <c r="I92" s="64">
        <f t="shared" si="9"/>
        <v>261000</v>
      </c>
      <c r="J92" s="64">
        <f t="shared" si="9"/>
        <v>220500</v>
      </c>
      <c r="K92" s="87">
        <f t="shared" si="9"/>
        <v>282000</v>
      </c>
      <c r="L92" s="87">
        <f t="shared" si="9"/>
        <v>840</v>
      </c>
      <c r="M92" s="87">
        <f t="shared" si="9"/>
        <v>79800</v>
      </c>
      <c r="N92" s="87">
        <f t="shared" si="9"/>
        <v>2018400</v>
      </c>
      <c r="O92" s="63">
        <f t="shared" si="9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64" t="s">
        <v>186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9" s="38" customFormat="1" ht="15" customHeight="1" x14ac:dyDescent="0.25">
      <c r="A2" s="165" t="s">
        <v>0</v>
      </c>
      <c r="B2" s="165" t="s">
        <v>1</v>
      </c>
      <c r="C2" s="167" t="s">
        <v>10</v>
      </c>
      <c r="D2" s="167" t="s">
        <v>117</v>
      </c>
      <c r="E2" s="165" t="s">
        <v>2</v>
      </c>
      <c r="F2" s="165" t="s">
        <v>3</v>
      </c>
      <c r="G2" s="169" t="s">
        <v>73</v>
      </c>
      <c r="H2" s="171" t="s">
        <v>125</v>
      </c>
      <c r="I2" s="172" t="s">
        <v>126</v>
      </c>
      <c r="J2" s="173" t="s">
        <v>127</v>
      </c>
      <c r="K2" s="173" t="s">
        <v>128</v>
      </c>
      <c r="L2" s="173" t="s">
        <v>129</v>
      </c>
      <c r="M2" s="171" t="s">
        <v>130</v>
      </c>
      <c r="N2" s="171" t="s">
        <v>131</v>
      </c>
      <c r="O2" s="178" t="s">
        <v>190</v>
      </c>
      <c r="P2" s="174" t="s">
        <v>132</v>
      </c>
      <c r="Q2" s="174" t="s">
        <v>134</v>
      </c>
      <c r="R2" s="174" t="s">
        <v>133</v>
      </c>
      <c r="S2" s="176" t="s">
        <v>4</v>
      </c>
    </row>
    <row r="3" spans="1:19" s="38" customFormat="1" ht="58.5" customHeight="1" x14ac:dyDescent="0.25">
      <c r="A3" s="166"/>
      <c r="B3" s="166"/>
      <c r="C3" s="168"/>
      <c r="D3" s="168"/>
      <c r="E3" s="166"/>
      <c r="F3" s="166"/>
      <c r="G3" s="170"/>
      <c r="H3" s="171"/>
      <c r="I3" s="172"/>
      <c r="J3" s="173"/>
      <c r="K3" s="173"/>
      <c r="L3" s="173"/>
      <c r="M3" s="171"/>
      <c r="N3" s="171"/>
      <c r="O3" s="178"/>
      <c r="P3" s="175"/>
      <c r="Q3" s="175"/>
      <c r="R3" s="175"/>
      <c r="S3" s="177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64" t="s">
        <v>186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86"/>
    </row>
    <row r="2" spans="1:25" s="38" customFormat="1" ht="15" customHeight="1" x14ac:dyDescent="0.25">
      <c r="A2" s="165" t="s">
        <v>0</v>
      </c>
      <c r="B2" s="167" t="s">
        <v>1</v>
      </c>
      <c r="C2" s="167" t="s">
        <v>10</v>
      </c>
      <c r="D2" s="167" t="s">
        <v>117</v>
      </c>
      <c r="E2" s="165" t="s">
        <v>2</v>
      </c>
      <c r="F2" s="165" t="s">
        <v>3</v>
      </c>
      <c r="G2" s="169" t="s">
        <v>73</v>
      </c>
      <c r="H2" s="169" t="s">
        <v>215</v>
      </c>
      <c r="I2" s="171" t="s">
        <v>125</v>
      </c>
      <c r="J2" s="182" t="s">
        <v>210</v>
      </c>
      <c r="K2" s="172" t="s">
        <v>126</v>
      </c>
      <c r="L2" s="173" t="s">
        <v>128</v>
      </c>
      <c r="M2" s="171" t="s">
        <v>130</v>
      </c>
      <c r="N2" s="182" t="s">
        <v>211</v>
      </c>
      <c r="O2" s="173" t="s">
        <v>127</v>
      </c>
      <c r="P2" s="182" t="s">
        <v>212</v>
      </c>
      <c r="Q2" s="173" t="s">
        <v>129</v>
      </c>
      <c r="R2" s="185" t="s">
        <v>213</v>
      </c>
      <c r="S2" s="171" t="s">
        <v>131</v>
      </c>
      <c r="T2" s="182" t="s">
        <v>214</v>
      </c>
      <c r="U2" s="178" t="s">
        <v>190</v>
      </c>
      <c r="V2" s="174" t="s">
        <v>132</v>
      </c>
      <c r="W2" s="174" t="s">
        <v>134</v>
      </c>
      <c r="X2" s="174" t="s">
        <v>133</v>
      </c>
      <c r="Y2" s="176" t="s">
        <v>4</v>
      </c>
    </row>
    <row r="3" spans="1:25" s="38" customFormat="1" ht="58.5" customHeight="1" x14ac:dyDescent="0.25">
      <c r="A3" s="166"/>
      <c r="B3" s="168"/>
      <c r="C3" s="168"/>
      <c r="D3" s="168"/>
      <c r="E3" s="166"/>
      <c r="F3" s="166"/>
      <c r="G3" s="170"/>
      <c r="H3" s="184"/>
      <c r="I3" s="171"/>
      <c r="J3" s="182"/>
      <c r="K3" s="172"/>
      <c r="L3" s="173"/>
      <c r="M3" s="171"/>
      <c r="N3" s="182"/>
      <c r="O3" s="173"/>
      <c r="P3" s="182"/>
      <c r="Q3" s="173"/>
      <c r="R3" s="185"/>
      <c r="S3" s="171"/>
      <c r="T3" s="182"/>
      <c r="U3" s="178"/>
      <c r="V3" s="175"/>
      <c r="W3" s="175"/>
      <c r="X3" s="175"/>
      <c r="Y3" s="177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179" t="s">
        <v>218</v>
      </c>
      <c r="C14" s="180"/>
      <c r="D14" s="180"/>
      <c r="E14" s="180"/>
      <c r="F14" s="180"/>
      <c r="G14" s="181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179" t="s">
        <v>220</v>
      </c>
      <c r="C18" s="180"/>
      <c r="D18" s="180"/>
      <c r="E18" s="180"/>
      <c r="F18" s="180"/>
      <c r="G18" s="181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179" t="s">
        <v>221</v>
      </c>
      <c r="C22" s="180"/>
      <c r="D22" s="180"/>
      <c r="E22" s="180"/>
      <c r="F22" s="180"/>
      <c r="G22" s="181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179" t="s">
        <v>222</v>
      </c>
      <c r="C27" s="180"/>
      <c r="D27" s="180"/>
      <c r="E27" s="180"/>
      <c r="F27" s="180"/>
      <c r="G27" s="181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179" t="s">
        <v>223</v>
      </c>
      <c r="C35" s="180"/>
      <c r="D35" s="180"/>
      <c r="E35" s="180"/>
      <c r="F35" s="180"/>
      <c r="G35" s="181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179" t="s">
        <v>224</v>
      </c>
      <c r="C41" s="180"/>
      <c r="D41" s="180"/>
      <c r="E41" s="180"/>
      <c r="F41" s="180"/>
      <c r="G41" s="181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179" t="s">
        <v>219</v>
      </c>
      <c r="C47" s="180"/>
      <c r="D47" s="180"/>
      <c r="E47" s="180"/>
      <c r="F47" s="180"/>
      <c r="G47" s="181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64" t="s">
        <v>186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9" s="38" customFormat="1" ht="15" customHeight="1" x14ac:dyDescent="0.25">
      <c r="A2" s="165" t="s">
        <v>0</v>
      </c>
      <c r="B2" s="165" t="s">
        <v>1</v>
      </c>
      <c r="C2" s="167" t="s">
        <v>10</v>
      </c>
      <c r="D2" s="167" t="s">
        <v>117</v>
      </c>
      <c r="E2" s="165" t="s">
        <v>2</v>
      </c>
      <c r="F2" s="165" t="s">
        <v>3</v>
      </c>
      <c r="G2" s="169" t="s">
        <v>73</v>
      </c>
      <c r="H2" s="171" t="s">
        <v>125</v>
      </c>
      <c r="I2" s="172" t="s">
        <v>126</v>
      </c>
      <c r="J2" s="173" t="s">
        <v>127</v>
      </c>
      <c r="K2" s="173" t="s">
        <v>128</v>
      </c>
      <c r="L2" s="173" t="s">
        <v>129</v>
      </c>
      <c r="M2" s="171" t="s">
        <v>130</v>
      </c>
      <c r="N2" s="171" t="s">
        <v>131</v>
      </c>
      <c r="O2" s="178" t="s">
        <v>190</v>
      </c>
      <c r="P2" s="174" t="s">
        <v>132</v>
      </c>
      <c r="Q2" s="174" t="s">
        <v>134</v>
      </c>
      <c r="R2" s="174" t="s">
        <v>133</v>
      </c>
      <c r="S2" s="176" t="s">
        <v>4</v>
      </c>
    </row>
    <row r="3" spans="1:19" s="38" customFormat="1" ht="58.5" customHeight="1" x14ac:dyDescent="0.25">
      <c r="A3" s="166"/>
      <c r="B3" s="166"/>
      <c r="C3" s="168"/>
      <c r="D3" s="168"/>
      <c r="E3" s="166"/>
      <c r="F3" s="166"/>
      <c r="G3" s="170"/>
      <c r="H3" s="171"/>
      <c r="I3" s="172"/>
      <c r="J3" s="173"/>
      <c r="K3" s="173"/>
      <c r="L3" s="173"/>
      <c r="M3" s="171"/>
      <c r="N3" s="171"/>
      <c r="O3" s="178"/>
      <c r="P3" s="175"/>
      <c r="Q3" s="175"/>
      <c r="R3" s="175"/>
      <c r="S3" s="177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topLeftCell="A4" zoomScaleNormal="100" workbookViewId="0">
      <selection activeCell="K15" sqref="K15"/>
    </sheetView>
  </sheetViews>
  <sheetFormatPr baseColWidth="10" defaultColWidth="10.85546875" defaultRowHeight="15" x14ac:dyDescent="0.25"/>
  <cols>
    <col min="1" max="1" width="5.5703125" style="16" customWidth="1"/>
    <col min="2" max="2" width="36.28515625" style="16" customWidth="1"/>
    <col min="3" max="3" width="33" style="16" hidden="1" customWidth="1"/>
    <col min="4" max="4" width="36.85546875" style="135" hidden="1" customWidth="1"/>
    <col min="5" max="5" width="8.28515625" style="38" hidden="1" customWidth="1"/>
    <col min="6" max="6" width="12.42578125" style="133" customWidth="1"/>
    <col min="7" max="7" width="16.7109375" style="133" customWidth="1"/>
    <col min="8" max="8" width="11.85546875" style="133" customWidth="1"/>
    <col min="9" max="9" width="15.140625" style="133" customWidth="1"/>
    <col min="10" max="10" width="11.85546875" style="133" customWidth="1"/>
    <col min="11" max="11" width="17.42578125" style="133" customWidth="1"/>
    <col min="12" max="12" width="14.140625" style="133" customWidth="1"/>
    <col min="13" max="13" width="16.140625" style="130" bestFit="1" customWidth="1"/>
    <col min="14" max="14" width="11.5703125" style="16" bestFit="1" customWidth="1"/>
    <col min="15" max="16384" width="10.85546875" style="16"/>
  </cols>
  <sheetData>
    <row r="1" spans="1:14" ht="21" x14ac:dyDescent="0.25">
      <c r="A1" s="186" t="s">
        <v>374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4" ht="21" x14ac:dyDescent="0.25">
      <c r="A2" s="186" t="s">
        <v>390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4" ht="21" x14ac:dyDescent="0.25">
      <c r="A3" s="187" t="s">
        <v>391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4" ht="21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4" s="137" customFormat="1" ht="52.5" customHeight="1" x14ac:dyDescent="0.25">
      <c r="A5" s="155" t="s">
        <v>0</v>
      </c>
      <c r="B5" s="155" t="s">
        <v>1</v>
      </c>
      <c r="C5" s="156" t="s">
        <v>10</v>
      </c>
      <c r="D5" s="155" t="s">
        <v>2</v>
      </c>
      <c r="E5" s="156" t="s">
        <v>73</v>
      </c>
      <c r="F5" s="150" t="s">
        <v>373</v>
      </c>
      <c r="G5" s="151" t="s">
        <v>301</v>
      </c>
      <c r="H5" s="152" t="s">
        <v>296</v>
      </c>
      <c r="I5" s="152" t="s">
        <v>128</v>
      </c>
      <c r="J5" s="152" t="s">
        <v>129</v>
      </c>
      <c r="K5" s="150" t="s">
        <v>130</v>
      </c>
      <c r="L5" s="150" t="s">
        <v>131</v>
      </c>
      <c r="M5" s="153" t="s">
        <v>389</v>
      </c>
      <c r="N5" s="153" t="s">
        <v>192</v>
      </c>
    </row>
    <row r="6" spans="1:14" s="131" customFormat="1" x14ac:dyDescent="0.25">
      <c r="A6" s="138">
        <v>1</v>
      </c>
      <c r="B6" s="146" t="s">
        <v>387</v>
      </c>
      <c r="C6" s="146" t="s">
        <v>335</v>
      </c>
      <c r="D6" s="157" t="s">
        <v>7</v>
      </c>
      <c r="E6" s="139" t="s">
        <v>74</v>
      </c>
      <c r="F6" s="148">
        <v>12000</v>
      </c>
      <c r="G6" s="148">
        <v>250</v>
      </c>
      <c r="H6" s="148">
        <v>375</v>
      </c>
      <c r="I6" s="148">
        <v>3000</v>
      </c>
      <c r="J6" s="148">
        <v>0</v>
      </c>
      <c r="K6" s="148">
        <v>0</v>
      </c>
      <c r="L6" s="148">
        <v>0</v>
      </c>
      <c r="M6" s="147">
        <f>SUM(F6:L6)</f>
        <v>15625</v>
      </c>
      <c r="N6" s="162"/>
    </row>
    <row r="7" spans="1:14" s="132" customFormat="1" x14ac:dyDescent="0.25">
      <c r="A7" s="138">
        <v>2</v>
      </c>
      <c r="B7" s="146" t="s">
        <v>290</v>
      </c>
      <c r="C7" s="146" t="s">
        <v>14</v>
      </c>
      <c r="D7" s="157" t="s">
        <v>336</v>
      </c>
      <c r="E7" s="139" t="s">
        <v>74</v>
      </c>
      <c r="F7" s="148">
        <v>6297</v>
      </c>
      <c r="G7" s="148">
        <v>250</v>
      </c>
      <c r="H7" s="148">
        <v>375</v>
      </c>
      <c r="I7" s="148">
        <v>0</v>
      </c>
      <c r="J7" s="148">
        <v>0</v>
      </c>
      <c r="K7" s="148">
        <v>0</v>
      </c>
      <c r="L7" s="148">
        <v>2000</v>
      </c>
      <c r="M7" s="147">
        <f t="shared" ref="M7:M8" si="0">SUM(F7:L7)</f>
        <v>8922</v>
      </c>
      <c r="N7" s="159">
        <f>M7-250</f>
        <v>8672</v>
      </c>
    </row>
    <row r="8" spans="1:14" s="132" customFormat="1" x14ac:dyDescent="0.25">
      <c r="A8" s="138">
        <v>3</v>
      </c>
      <c r="B8" s="146" t="s">
        <v>299</v>
      </c>
      <c r="C8" s="146" t="s">
        <v>26</v>
      </c>
      <c r="D8" s="157" t="s">
        <v>337</v>
      </c>
      <c r="E8" s="139" t="s">
        <v>74</v>
      </c>
      <c r="F8" s="148">
        <v>2441</v>
      </c>
      <c r="G8" s="148">
        <v>250</v>
      </c>
      <c r="H8" s="148">
        <v>0</v>
      </c>
      <c r="I8" s="148">
        <v>1500</v>
      </c>
      <c r="J8" s="148">
        <v>0</v>
      </c>
      <c r="K8" s="148">
        <v>0</v>
      </c>
      <c r="L8" s="148">
        <v>1500</v>
      </c>
      <c r="M8" s="147">
        <f t="shared" si="0"/>
        <v>5691</v>
      </c>
      <c r="N8" s="159">
        <f>M8-250</f>
        <v>5441</v>
      </c>
    </row>
    <row r="9" spans="1:14" s="131" customFormat="1" ht="30" customHeight="1" x14ac:dyDescent="0.25">
      <c r="A9" s="138">
        <v>4</v>
      </c>
      <c r="B9" s="146" t="s">
        <v>232</v>
      </c>
      <c r="C9" s="146" t="s">
        <v>8</v>
      </c>
      <c r="D9" s="157" t="s">
        <v>338</v>
      </c>
      <c r="E9" s="139" t="s">
        <v>74</v>
      </c>
      <c r="F9" s="148">
        <v>10949</v>
      </c>
      <c r="G9" s="148">
        <v>250</v>
      </c>
      <c r="H9" s="148">
        <v>375</v>
      </c>
      <c r="I9" s="148">
        <v>3000</v>
      </c>
      <c r="J9" s="148">
        <v>0</v>
      </c>
      <c r="K9" s="148">
        <v>0</v>
      </c>
      <c r="L9" s="148">
        <v>4000</v>
      </c>
      <c r="M9" s="147">
        <f>SUM(F9:L9)</f>
        <v>18574</v>
      </c>
      <c r="N9" s="159">
        <f>M9-250</f>
        <v>18324</v>
      </c>
    </row>
    <row r="10" spans="1:14" s="132" customFormat="1" x14ac:dyDescent="0.25">
      <c r="A10" s="138">
        <v>5</v>
      </c>
      <c r="B10" s="146" t="s">
        <v>300</v>
      </c>
      <c r="C10" s="146" t="s">
        <v>26</v>
      </c>
      <c r="D10" s="157" t="s">
        <v>339</v>
      </c>
      <c r="E10" s="139" t="s">
        <v>74</v>
      </c>
      <c r="F10" s="148">
        <v>2441</v>
      </c>
      <c r="G10" s="148">
        <v>250</v>
      </c>
      <c r="H10" s="148">
        <v>0</v>
      </c>
      <c r="I10" s="148">
        <v>1500</v>
      </c>
      <c r="J10" s="148">
        <v>0</v>
      </c>
      <c r="K10" s="148">
        <v>0</v>
      </c>
      <c r="L10" s="148">
        <v>1500</v>
      </c>
      <c r="M10" s="147">
        <f>SUM(F10:L10)</f>
        <v>5691</v>
      </c>
      <c r="N10" s="159">
        <f>M10-250</f>
        <v>5441</v>
      </c>
    </row>
    <row r="11" spans="1:14" s="132" customFormat="1" x14ac:dyDescent="0.25">
      <c r="A11" s="140"/>
      <c r="B11" s="141"/>
      <c r="C11" s="141"/>
      <c r="D11" s="134"/>
      <c r="E11" s="142"/>
      <c r="F11" s="143">
        <f t="shared" ref="F11:L11" si="1">SUM(F6:F10)</f>
        <v>34128</v>
      </c>
      <c r="G11" s="143">
        <f t="shared" si="1"/>
        <v>1250</v>
      </c>
      <c r="H11" s="143">
        <f t="shared" si="1"/>
        <v>1125</v>
      </c>
      <c r="I11" s="143">
        <f t="shared" si="1"/>
        <v>9000</v>
      </c>
      <c r="J11" s="143">
        <f t="shared" si="1"/>
        <v>0</v>
      </c>
      <c r="K11" s="143">
        <f t="shared" si="1"/>
        <v>0</v>
      </c>
      <c r="L11" s="143">
        <f t="shared" si="1"/>
        <v>9000</v>
      </c>
      <c r="M11" s="144">
        <f>SUM(M6:M10)</f>
        <v>54503</v>
      </c>
      <c r="N11" s="160">
        <f>SUM(N6:N10)</f>
        <v>37878</v>
      </c>
    </row>
    <row r="12" spans="1:14" s="132" customFormat="1" x14ac:dyDescent="0.25">
      <c r="A12" s="138"/>
      <c r="B12" s="145" t="s">
        <v>298</v>
      </c>
      <c r="C12" s="146"/>
      <c r="D12" s="136"/>
      <c r="E12" s="139"/>
      <c r="F12" s="148"/>
      <c r="G12" s="148"/>
      <c r="H12" s="148"/>
      <c r="I12" s="148"/>
      <c r="J12" s="148"/>
      <c r="K12" s="148"/>
      <c r="L12" s="148"/>
      <c r="M12" s="147"/>
      <c r="N12" s="159"/>
    </row>
    <row r="13" spans="1:14" s="131" customFormat="1" x14ac:dyDescent="0.25">
      <c r="A13" s="138">
        <v>6</v>
      </c>
      <c r="B13" s="146" t="s">
        <v>96</v>
      </c>
      <c r="C13" s="146" t="s">
        <v>12</v>
      </c>
      <c r="D13" s="136" t="s">
        <v>340</v>
      </c>
      <c r="E13" s="139" t="s">
        <v>74</v>
      </c>
      <c r="F13" s="148">
        <v>10261</v>
      </c>
      <c r="G13" s="148">
        <v>250</v>
      </c>
      <c r="H13" s="148">
        <v>375</v>
      </c>
      <c r="I13" s="148">
        <v>0</v>
      </c>
      <c r="J13" s="148">
        <v>0</v>
      </c>
      <c r="K13" s="148">
        <v>1575</v>
      </c>
      <c r="L13" s="148">
        <v>3000</v>
      </c>
      <c r="M13" s="147">
        <f>SUM(F13:L13)</f>
        <v>15461</v>
      </c>
      <c r="N13" s="159">
        <f>M13-250</f>
        <v>15211</v>
      </c>
    </row>
    <row r="14" spans="1:14" s="131" customFormat="1" x14ac:dyDescent="0.25">
      <c r="A14" s="138">
        <v>7</v>
      </c>
      <c r="B14" s="146" t="s">
        <v>375</v>
      </c>
      <c r="C14" s="146" t="s">
        <v>14</v>
      </c>
      <c r="D14" s="157" t="s">
        <v>341</v>
      </c>
      <c r="E14" s="139" t="s">
        <v>74</v>
      </c>
      <c r="F14" s="148">
        <v>6297</v>
      </c>
      <c r="G14" s="148">
        <v>250</v>
      </c>
      <c r="H14" s="148">
        <v>375</v>
      </c>
      <c r="I14" s="148">
        <v>0</v>
      </c>
      <c r="J14" s="148">
        <v>0</v>
      </c>
      <c r="K14" s="148">
        <v>0</v>
      </c>
      <c r="L14" s="148">
        <v>2000</v>
      </c>
      <c r="M14" s="147">
        <f>SUM(F14:L14)</f>
        <v>8922</v>
      </c>
      <c r="N14" s="159">
        <v>5893.33</v>
      </c>
    </row>
    <row r="15" spans="1:14" s="131" customFormat="1" x14ac:dyDescent="0.25">
      <c r="A15" s="140"/>
      <c r="B15" s="141"/>
      <c r="C15" s="141"/>
      <c r="D15" s="134"/>
      <c r="E15" s="142"/>
      <c r="F15" s="143">
        <f>SUM(F13:F14)</f>
        <v>16558</v>
      </c>
      <c r="G15" s="143">
        <f t="shared" ref="G15:L15" si="2">SUM(G13:G14)</f>
        <v>500</v>
      </c>
      <c r="H15" s="143">
        <f t="shared" si="2"/>
        <v>750</v>
      </c>
      <c r="I15" s="143">
        <f t="shared" si="2"/>
        <v>0</v>
      </c>
      <c r="J15" s="143">
        <f t="shared" si="2"/>
        <v>0</v>
      </c>
      <c r="K15" s="143">
        <f t="shared" si="2"/>
        <v>1575</v>
      </c>
      <c r="L15" s="143">
        <f t="shared" si="2"/>
        <v>5000</v>
      </c>
      <c r="M15" s="144">
        <f>SUM(M13:M14)</f>
        <v>24383</v>
      </c>
      <c r="N15" s="160">
        <f>SUM(N13:N14)</f>
        <v>21104.33</v>
      </c>
    </row>
    <row r="16" spans="1:14" s="131" customFormat="1" ht="28.5" customHeight="1" x14ac:dyDescent="0.25">
      <c r="A16" s="138"/>
      <c r="B16" s="145" t="s">
        <v>297</v>
      </c>
      <c r="C16" s="146"/>
      <c r="D16" s="136"/>
      <c r="E16" s="139"/>
      <c r="F16" s="148"/>
      <c r="G16" s="148"/>
      <c r="H16" s="148"/>
      <c r="I16" s="148"/>
      <c r="J16" s="148"/>
      <c r="K16" s="148"/>
      <c r="L16" s="148"/>
      <c r="M16" s="147"/>
      <c r="N16" s="159"/>
    </row>
    <row r="17" spans="1:14" s="131" customFormat="1" x14ac:dyDescent="0.25">
      <c r="A17" s="138">
        <v>8</v>
      </c>
      <c r="B17" s="146" t="s">
        <v>291</v>
      </c>
      <c r="C17" s="146" t="s">
        <v>12</v>
      </c>
      <c r="D17" s="157" t="s">
        <v>342</v>
      </c>
      <c r="E17" s="139" t="s">
        <v>74</v>
      </c>
      <c r="F17" s="148">
        <v>10261</v>
      </c>
      <c r="G17" s="148">
        <v>250</v>
      </c>
      <c r="H17" s="148">
        <v>0</v>
      </c>
      <c r="I17" s="148">
        <v>0</v>
      </c>
      <c r="J17" s="148">
        <v>0</v>
      </c>
      <c r="K17" s="148">
        <v>1575</v>
      </c>
      <c r="L17" s="148">
        <v>4000</v>
      </c>
      <c r="M17" s="147">
        <f>SUM(F17:L17)</f>
        <v>16086</v>
      </c>
      <c r="N17" s="159">
        <f>M17-250</f>
        <v>15836</v>
      </c>
    </row>
    <row r="18" spans="1:14" s="131" customFormat="1" ht="30" x14ac:dyDescent="0.25">
      <c r="A18" s="138">
        <v>9</v>
      </c>
      <c r="B18" s="146" t="s">
        <v>292</v>
      </c>
      <c r="C18" s="146" t="s">
        <v>14</v>
      </c>
      <c r="D18" s="157" t="s">
        <v>343</v>
      </c>
      <c r="E18" s="139" t="s">
        <v>74</v>
      </c>
      <c r="F18" s="148">
        <v>6297</v>
      </c>
      <c r="G18" s="148">
        <v>250</v>
      </c>
      <c r="H18" s="148">
        <v>375</v>
      </c>
      <c r="I18" s="148">
        <v>0</v>
      </c>
      <c r="J18" s="148">
        <v>0</v>
      </c>
      <c r="K18" s="148">
        <v>0</v>
      </c>
      <c r="L18" s="148">
        <v>1800</v>
      </c>
      <c r="M18" s="147">
        <f t="shared" ref="M18" si="3">SUM(F18:L18)</f>
        <v>8722</v>
      </c>
      <c r="N18" s="159">
        <f>M18-250</f>
        <v>8472</v>
      </c>
    </row>
    <row r="19" spans="1:14" s="131" customFormat="1" x14ac:dyDescent="0.25">
      <c r="A19" s="138">
        <v>10</v>
      </c>
      <c r="B19" s="146" t="s">
        <v>302</v>
      </c>
      <c r="C19" s="146" t="s">
        <v>29</v>
      </c>
      <c r="D19" s="157" t="s">
        <v>344</v>
      </c>
      <c r="E19" s="139" t="s">
        <v>74</v>
      </c>
      <c r="F19" s="148">
        <v>5835</v>
      </c>
      <c r="G19" s="148">
        <v>250</v>
      </c>
      <c r="H19" s="148">
        <v>375</v>
      </c>
      <c r="I19" s="148">
        <v>0</v>
      </c>
      <c r="J19" s="148">
        <v>0</v>
      </c>
      <c r="K19" s="148">
        <v>0</v>
      </c>
      <c r="L19" s="148">
        <v>2000</v>
      </c>
      <c r="M19" s="147">
        <f>SUM(F19:L19)</f>
        <v>8460</v>
      </c>
      <c r="N19" s="159">
        <f>M19-250</f>
        <v>8210</v>
      </c>
    </row>
    <row r="20" spans="1:14" s="131" customFormat="1" ht="36" customHeight="1" x14ac:dyDescent="0.25">
      <c r="A20" s="138">
        <v>11</v>
      </c>
      <c r="B20" s="146" t="s">
        <v>334</v>
      </c>
      <c r="C20" s="146" t="s">
        <v>29</v>
      </c>
      <c r="D20" s="157" t="s">
        <v>345</v>
      </c>
      <c r="E20" s="139" t="s">
        <v>74</v>
      </c>
      <c r="F20" s="148">
        <v>5835</v>
      </c>
      <c r="G20" s="148">
        <v>250</v>
      </c>
      <c r="H20" s="148">
        <v>0</v>
      </c>
      <c r="I20" s="148">
        <v>0</v>
      </c>
      <c r="J20" s="148">
        <v>0</v>
      </c>
      <c r="K20" s="148">
        <v>0</v>
      </c>
      <c r="L20" s="148">
        <v>1500</v>
      </c>
      <c r="M20" s="147">
        <f t="shared" ref="M20:M30" si="4">SUM(F20:L20)</f>
        <v>7585</v>
      </c>
      <c r="N20" s="159">
        <v>5789.5</v>
      </c>
    </row>
    <row r="21" spans="1:14" s="131" customFormat="1" ht="29.25" customHeight="1" x14ac:dyDescent="0.25">
      <c r="A21" s="138">
        <v>12</v>
      </c>
      <c r="B21" s="146" t="s">
        <v>293</v>
      </c>
      <c r="C21" s="146" t="s">
        <v>29</v>
      </c>
      <c r="D21" s="157" t="s">
        <v>337</v>
      </c>
      <c r="E21" s="139" t="s">
        <v>74</v>
      </c>
      <c r="F21" s="148">
        <v>5835</v>
      </c>
      <c r="G21" s="148">
        <v>250</v>
      </c>
      <c r="H21" s="148">
        <v>0</v>
      </c>
      <c r="I21" s="148">
        <v>0</v>
      </c>
      <c r="J21" s="148">
        <v>0</v>
      </c>
      <c r="K21" s="148">
        <v>0</v>
      </c>
      <c r="L21" s="148">
        <v>2000</v>
      </c>
      <c r="M21" s="147">
        <f t="shared" si="4"/>
        <v>8085</v>
      </c>
      <c r="N21" s="159">
        <f>M21-250</f>
        <v>7835</v>
      </c>
    </row>
    <row r="22" spans="1:14" s="131" customFormat="1" x14ac:dyDescent="0.25">
      <c r="A22" s="138">
        <v>13</v>
      </c>
      <c r="B22" s="146" t="s">
        <v>369</v>
      </c>
      <c r="C22" s="146" t="s">
        <v>19</v>
      </c>
      <c r="D22" s="157" t="s">
        <v>346</v>
      </c>
      <c r="E22" s="139" t="s">
        <v>74</v>
      </c>
      <c r="F22" s="148">
        <v>3525</v>
      </c>
      <c r="G22" s="148">
        <v>250</v>
      </c>
      <c r="H22" s="148">
        <v>0</v>
      </c>
      <c r="I22" s="148">
        <v>0</v>
      </c>
      <c r="J22" s="148">
        <v>0</v>
      </c>
      <c r="K22" s="148">
        <v>1500</v>
      </c>
      <c r="L22" s="148">
        <v>1800</v>
      </c>
      <c r="M22" s="147">
        <f t="shared" si="4"/>
        <v>7075</v>
      </c>
      <c r="N22" s="159">
        <v>5475</v>
      </c>
    </row>
    <row r="23" spans="1:14" s="131" customFormat="1" x14ac:dyDescent="0.25">
      <c r="A23" s="138">
        <v>14</v>
      </c>
      <c r="B23" s="146" t="s">
        <v>380</v>
      </c>
      <c r="C23" s="146" t="s">
        <v>33</v>
      </c>
      <c r="D23" s="157" t="s">
        <v>106</v>
      </c>
      <c r="E23" s="139" t="s">
        <v>74</v>
      </c>
      <c r="F23" s="148">
        <v>3295</v>
      </c>
      <c r="G23" s="148">
        <v>250</v>
      </c>
      <c r="H23" s="148">
        <v>0</v>
      </c>
      <c r="I23" s="148">
        <v>1000</v>
      </c>
      <c r="J23" s="148">
        <v>0</v>
      </c>
      <c r="K23" s="148">
        <v>0</v>
      </c>
      <c r="L23" s="148">
        <v>0</v>
      </c>
      <c r="M23" s="147">
        <f t="shared" si="4"/>
        <v>4545</v>
      </c>
      <c r="N23" s="159">
        <v>1974.32</v>
      </c>
    </row>
    <row r="24" spans="1:14" s="131" customFormat="1" x14ac:dyDescent="0.25">
      <c r="A24" s="138">
        <v>15</v>
      </c>
      <c r="B24" s="146" t="s">
        <v>294</v>
      </c>
      <c r="C24" s="146" t="s">
        <v>37</v>
      </c>
      <c r="D24" s="157" t="s">
        <v>347</v>
      </c>
      <c r="E24" s="139" t="s">
        <v>74</v>
      </c>
      <c r="F24" s="148">
        <v>1381</v>
      </c>
      <c r="G24" s="148">
        <v>250</v>
      </c>
      <c r="H24" s="148">
        <v>0</v>
      </c>
      <c r="I24" s="148">
        <v>500</v>
      </c>
      <c r="J24" s="148">
        <v>0</v>
      </c>
      <c r="K24" s="148">
        <v>0</v>
      </c>
      <c r="L24" s="148">
        <v>1300</v>
      </c>
      <c r="M24" s="147">
        <f t="shared" si="4"/>
        <v>3431</v>
      </c>
      <c r="N24" s="159">
        <f>M24-250</f>
        <v>3181</v>
      </c>
    </row>
    <row r="25" spans="1:14" s="131" customFormat="1" x14ac:dyDescent="0.25">
      <c r="A25" s="138">
        <v>16</v>
      </c>
      <c r="B25" s="146" t="s">
        <v>303</v>
      </c>
      <c r="C25" s="146" t="s">
        <v>35</v>
      </c>
      <c r="D25" s="157" t="s">
        <v>159</v>
      </c>
      <c r="E25" s="139" t="s">
        <v>74</v>
      </c>
      <c r="F25" s="148">
        <v>1105</v>
      </c>
      <c r="G25" s="148">
        <v>250</v>
      </c>
      <c r="H25" s="148">
        <v>0</v>
      </c>
      <c r="I25" s="148">
        <v>450</v>
      </c>
      <c r="J25" s="148">
        <v>0</v>
      </c>
      <c r="K25" s="148">
        <v>0</v>
      </c>
      <c r="L25" s="148">
        <v>1000</v>
      </c>
      <c r="M25" s="147">
        <f t="shared" si="4"/>
        <v>2805</v>
      </c>
      <c r="N25" s="159">
        <f>M25-250</f>
        <v>2555</v>
      </c>
    </row>
    <row r="26" spans="1:14" s="131" customFormat="1" x14ac:dyDescent="0.25">
      <c r="A26" s="138">
        <v>17</v>
      </c>
      <c r="B26" s="146" t="s">
        <v>381</v>
      </c>
      <c r="C26" s="146" t="s">
        <v>35</v>
      </c>
      <c r="D26" s="136" t="s">
        <v>155</v>
      </c>
      <c r="E26" s="139" t="s">
        <v>74</v>
      </c>
      <c r="F26" s="148">
        <v>1105</v>
      </c>
      <c r="G26" s="148">
        <v>250</v>
      </c>
      <c r="H26" s="148">
        <v>0</v>
      </c>
      <c r="I26" s="148">
        <v>1400</v>
      </c>
      <c r="J26" s="148">
        <v>0</v>
      </c>
      <c r="K26" s="148">
        <v>0</v>
      </c>
      <c r="L26" s="148">
        <v>0</v>
      </c>
      <c r="M26" s="147">
        <f t="shared" si="4"/>
        <v>2755</v>
      </c>
      <c r="N26" s="159">
        <v>1065.42</v>
      </c>
    </row>
    <row r="27" spans="1:14" s="132" customFormat="1" x14ac:dyDescent="0.25">
      <c r="A27" s="138">
        <v>18</v>
      </c>
      <c r="B27" s="146" t="s">
        <v>295</v>
      </c>
      <c r="C27" s="146" t="s">
        <v>158</v>
      </c>
      <c r="D27" s="157" t="s">
        <v>155</v>
      </c>
      <c r="E27" s="139" t="s">
        <v>74</v>
      </c>
      <c r="F27" s="148">
        <v>1105</v>
      </c>
      <c r="G27" s="148">
        <v>250</v>
      </c>
      <c r="H27" s="148">
        <v>0</v>
      </c>
      <c r="I27" s="148">
        <v>1000</v>
      </c>
      <c r="J27" s="148">
        <v>0</v>
      </c>
      <c r="K27" s="148">
        <v>0</v>
      </c>
      <c r="L27" s="148">
        <v>1000</v>
      </c>
      <c r="M27" s="147">
        <f t="shared" si="4"/>
        <v>3355</v>
      </c>
      <c r="N27" s="159">
        <f>M27-250</f>
        <v>3105</v>
      </c>
    </row>
    <row r="28" spans="1:14" s="132" customFormat="1" x14ac:dyDescent="0.25">
      <c r="A28" s="138">
        <v>19</v>
      </c>
      <c r="B28" s="146" t="s">
        <v>376</v>
      </c>
      <c r="C28" s="146" t="s">
        <v>156</v>
      </c>
      <c r="D28" s="157" t="s">
        <v>157</v>
      </c>
      <c r="E28" s="139" t="s">
        <v>74</v>
      </c>
      <c r="F28" s="148">
        <v>1168</v>
      </c>
      <c r="G28" s="148">
        <v>250</v>
      </c>
      <c r="H28" s="148">
        <v>0</v>
      </c>
      <c r="I28" s="148">
        <v>1400</v>
      </c>
      <c r="J28" s="148">
        <v>0</v>
      </c>
      <c r="K28" s="148">
        <v>0</v>
      </c>
      <c r="L28" s="148">
        <v>1500</v>
      </c>
      <c r="M28" s="147">
        <f t="shared" si="4"/>
        <v>4318</v>
      </c>
      <c r="N28" s="159">
        <v>1988.58</v>
      </c>
    </row>
    <row r="29" spans="1:14" s="132" customFormat="1" x14ac:dyDescent="0.25">
      <c r="A29" s="138">
        <v>20</v>
      </c>
      <c r="B29" s="146" t="s">
        <v>386</v>
      </c>
      <c r="C29" s="146" t="s">
        <v>156</v>
      </c>
      <c r="D29" s="157" t="s">
        <v>157</v>
      </c>
      <c r="E29" s="139" t="s">
        <v>74</v>
      </c>
      <c r="F29" s="148">
        <v>1168</v>
      </c>
      <c r="G29" s="148">
        <v>250</v>
      </c>
      <c r="H29" s="148">
        <v>0</v>
      </c>
      <c r="I29" s="148">
        <v>1400</v>
      </c>
      <c r="J29" s="148">
        <v>0</v>
      </c>
      <c r="K29" s="148">
        <v>0</v>
      </c>
      <c r="L29" s="148">
        <v>0</v>
      </c>
      <c r="M29" s="147">
        <f t="shared" si="4"/>
        <v>2818</v>
      </c>
      <c r="N29" s="159">
        <v>621.29</v>
      </c>
    </row>
    <row r="30" spans="1:14" s="132" customFormat="1" ht="27" customHeight="1" x14ac:dyDescent="0.25">
      <c r="A30" s="138">
        <v>21</v>
      </c>
      <c r="B30" s="146" t="s">
        <v>304</v>
      </c>
      <c r="C30" s="146" t="s">
        <v>158</v>
      </c>
      <c r="D30" s="157" t="s">
        <v>159</v>
      </c>
      <c r="E30" s="139" t="s">
        <v>74</v>
      </c>
      <c r="F30" s="148">
        <v>1105</v>
      </c>
      <c r="G30" s="148">
        <v>250</v>
      </c>
      <c r="H30" s="148">
        <v>0</v>
      </c>
      <c r="I30" s="148">
        <v>1000</v>
      </c>
      <c r="J30" s="148">
        <v>0</v>
      </c>
      <c r="K30" s="148">
        <v>0</v>
      </c>
      <c r="L30" s="148">
        <v>1000</v>
      </c>
      <c r="M30" s="147">
        <f t="shared" si="4"/>
        <v>3355</v>
      </c>
      <c r="N30" s="159">
        <f>M30-250</f>
        <v>3105</v>
      </c>
    </row>
    <row r="31" spans="1:14" s="132" customFormat="1" x14ac:dyDescent="0.25">
      <c r="A31" s="140"/>
      <c r="B31" s="141"/>
      <c r="C31" s="141"/>
      <c r="D31" s="134"/>
      <c r="E31" s="142"/>
      <c r="F31" s="143">
        <f>SUM(F17:F30)</f>
        <v>49020</v>
      </c>
      <c r="G31" s="143">
        <f t="shared" ref="G31:L31" si="5">SUM(G17:G30)</f>
        <v>3500</v>
      </c>
      <c r="H31" s="143">
        <f t="shared" si="5"/>
        <v>750</v>
      </c>
      <c r="I31" s="143">
        <f t="shared" si="5"/>
        <v>8150</v>
      </c>
      <c r="J31" s="143">
        <f t="shared" si="5"/>
        <v>0</v>
      </c>
      <c r="K31" s="143">
        <f t="shared" si="5"/>
        <v>3075</v>
      </c>
      <c r="L31" s="143">
        <f t="shared" si="5"/>
        <v>18900</v>
      </c>
      <c r="M31" s="144">
        <f>SUM(M17:M30)</f>
        <v>83395</v>
      </c>
      <c r="N31" s="161">
        <f>SUM(N16:N30)</f>
        <v>69213.11</v>
      </c>
    </row>
    <row r="32" spans="1:14" s="132" customFormat="1" x14ac:dyDescent="0.25">
      <c r="A32" s="138"/>
      <c r="B32" s="145" t="s">
        <v>263</v>
      </c>
      <c r="C32" s="146"/>
      <c r="D32" s="136"/>
      <c r="E32" s="139"/>
      <c r="F32" s="148"/>
      <c r="G32" s="148"/>
      <c r="H32" s="148"/>
      <c r="I32" s="148"/>
      <c r="J32" s="148"/>
      <c r="K32" s="148"/>
      <c r="L32" s="148"/>
      <c r="M32" s="147"/>
      <c r="N32" s="159"/>
    </row>
    <row r="33" spans="1:14" s="131" customFormat="1" ht="30" x14ac:dyDescent="0.25">
      <c r="A33" s="138">
        <v>22</v>
      </c>
      <c r="B33" s="146" t="s">
        <v>305</v>
      </c>
      <c r="C33" s="146" t="s">
        <v>14</v>
      </c>
      <c r="D33" s="157" t="s">
        <v>135</v>
      </c>
      <c r="E33" s="139" t="s">
        <v>74</v>
      </c>
      <c r="F33" s="148">
        <v>6297</v>
      </c>
      <c r="G33" s="148">
        <v>250</v>
      </c>
      <c r="H33" s="148">
        <v>375</v>
      </c>
      <c r="I33" s="148">
        <v>0</v>
      </c>
      <c r="J33" s="148">
        <v>0</v>
      </c>
      <c r="K33" s="148">
        <v>0</v>
      </c>
      <c r="L33" s="148">
        <v>2000</v>
      </c>
      <c r="M33" s="147">
        <f>SUM(F33:L33)</f>
        <v>8922</v>
      </c>
      <c r="N33" s="159">
        <f>M33-250</f>
        <v>8672</v>
      </c>
    </row>
    <row r="34" spans="1:14" s="131" customFormat="1" ht="31.5" customHeight="1" x14ac:dyDescent="0.25">
      <c r="A34" s="138">
        <v>23</v>
      </c>
      <c r="B34" s="146" t="s">
        <v>21</v>
      </c>
      <c r="C34" s="146" t="s">
        <v>19</v>
      </c>
      <c r="D34" s="157" t="s">
        <v>136</v>
      </c>
      <c r="E34" s="139" t="s">
        <v>74</v>
      </c>
      <c r="F34" s="148">
        <v>3525</v>
      </c>
      <c r="G34" s="148">
        <v>250</v>
      </c>
      <c r="H34" s="148">
        <v>0</v>
      </c>
      <c r="I34" s="148">
        <v>0</v>
      </c>
      <c r="J34" s="148">
        <v>0</v>
      </c>
      <c r="K34" s="148">
        <v>0</v>
      </c>
      <c r="L34" s="148">
        <v>1200</v>
      </c>
      <c r="M34" s="147">
        <f t="shared" ref="M34" si="6">SUM(F34:L34)</f>
        <v>4975</v>
      </c>
      <c r="N34" s="159">
        <v>3752.02</v>
      </c>
    </row>
    <row r="35" spans="1:14" s="131" customFormat="1" x14ac:dyDescent="0.25">
      <c r="A35" s="138">
        <v>24</v>
      </c>
      <c r="B35" s="146" t="s">
        <v>286</v>
      </c>
      <c r="C35" s="146" t="s">
        <v>38</v>
      </c>
      <c r="D35" s="157" t="s">
        <v>348</v>
      </c>
      <c r="E35" s="139" t="s">
        <v>74</v>
      </c>
      <c r="F35" s="148">
        <v>3525</v>
      </c>
      <c r="G35" s="148">
        <v>250</v>
      </c>
      <c r="H35" s="148">
        <v>375</v>
      </c>
      <c r="I35" s="148">
        <v>0</v>
      </c>
      <c r="J35" s="148">
        <v>0</v>
      </c>
      <c r="K35" s="148">
        <v>0</v>
      </c>
      <c r="L35" s="148">
        <v>1800</v>
      </c>
      <c r="M35" s="147">
        <f>SUM(F35:L35)</f>
        <v>5950</v>
      </c>
      <c r="N35" s="159">
        <f>M35-250</f>
        <v>5700</v>
      </c>
    </row>
    <row r="36" spans="1:14" s="131" customFormat="1" x14ac:dyDescent="0.25">
      <c r="A36" s="138">
        <v>25</v>
      </c>
      <c r="B36" s="146" t="s">
        <v>382</v>
      </c>
      <c r="C36" s="146" t="s">
        <v>22</v>
      </c>
      <c r="D36" s="157" t="s">
        <v>349</v>
      </c>
      <c r="E36" s="139" t="s">
        <v>74</v>
      </c>
      <c r="F36" s="148">
        <v>1682</v>
      </c>
      <c r="G36" s="148">
        <v>250</v>
      </c>
      <c r="H36" s="148">
        <v>0</v>
      </c>
      <c r="I36" s="148">
        <v>1500</v>
      </c>
      <c r="J36" s="148">
        <v>0</v>
      </c>
      <c r="K36" s="148">
        <v>0</v>
      </c>
      <c r="L36" s="148">
        <v>0</v>
      </c>
      <c r="M36" s="147">
        <f t="shared" ref="M36" si="7">SUM(F36:L36)</f>
        <v>3432</v>
      </c>
      <c r="N36" s="159">
        <v>1183.78</v>
      </c>
    </row>
    <row r="37" spans="1:14" s="131" customFormat="1" x14ac:dyDescent="0.25">
      <c r="A37" s="140"/>
      <c r="B37" s="141"/>
      <c r="C37" s="141"/>
      <c r="D37" s="134"/>
      <c r="E37" s="142"/>
      <c r="F37" s="143">
        <f t="shared" ref="F37:M37" si="8">SUM(F33:F36)</f>
        <v>15029</v>
      </c>
      <c r="G37" s="143">
        <f t="shared" si="8"/>
        <v>1000</v>
      </c>
      <c r="H37" s="143">
        <f t="shared" si="8"/>
        <v>750</v>
      </c>
      <c r="I37" s="143">
        <f t="shared" si="8"/>
        <v>1500</v>
      </c>
      <c r="J37" s="143">
        <f t="shared" si="8"/>
        <v>0</v>
      </c>
      <c r="K37" s="143">
        <f t="shared" si="8"/>
        <v>0</v>
      </c>
      <c r="L37" s="143">
        <f t="shared" si="8"/>
        <v>5000</v>
      </c>
      <c r="M37" s="144">
        <f t="shared" si="8"/>
        <v>23279</v>
      </c>
      <c r="N37" s="161">
        <f>SUM(N32:N36)</f>
        <v>19307.8</v>
      </c>
    </row>
    <row r="38" spans="1:14" s="131" customFormat="1" x14ac:dyDescent="0.25">
      <c r="A38" s="138"/>
      <c r="B38" s="145" t="s">
        <v>264</v>
      </c>
      <c r="C38" s="146"/>
      <c r="D38" s="136"/>
      <c r="E38" s="139"/>
      <c r="F38" s="148"/>
      <c r="G38" s="148"/>
      <c r="H38" s="148"/>
      <c r="I38" s="148"/>
      <c r="J38" s="148"/>
      <c r="K38" s="148"/>
      <c r="L38" s="148"/>
      <c r="M38" s="147"/>
      <c r="N38" s="159"/>
    </row>
    <row r="39" spans="1:14" s="131" customFormat="1" x14ac:dyDescent="0.25">
      <c r="A39" s="138">
        <v>26</v>
      </c>
      <c r="B39" s="146" t="s">
        <v>370</v>
      </c>
      <c r="C39" s="146" t="s">
        <v>12</v>
      </c>
      <c r="D39" s="157" t="s">
        <v>350</v>
      </c>
      <c r="E39" s="139" t="s">
        <v>74</v>
      </c>
      <c r="F39" s="148">
        <v>10261</v>
      </c>
      <c r="G39" s="148">
        <v>250</v>
      </c>
      <c r="H39" s="148">
        <v>375</v>
      </c>
      <c r="I39" s="148">
        <v>0</v>
      </c>
      <c r="J39" s="148">
        <v>0</v>
      </c>
      <c r="K39" s="148">
        <v>0</v>
      </c>
      <c r="L39" s="148">
        <v>3000</v>
      </c>
      <c r="M39" s="147">
        <f>SUM(F39:L39)</f>
        <v>13886</v>
      </c>
      <c r="N39" s="159">
        <f>M39-250</f>
        <v>13636</v>
      </c>
    </row>
    <row r="40" spans="1:14" s="132" customFormat="1" x14ac:dyDescent="0.25">
      <c r="A40" s="138">
        <v>27</v>
      </c>
      <c r="B40" s="146" t="s">
        <v>306</v>
      </c>
      <c r="C40" s="146" t="s">
        <v>26</v>
      </c>
      <c r="D40" s="157" t="s">
        <v>351</v>
      </c>
      <c r="E40" s="139" t="s">
        <v>74</v>
      </c>
      <c r="F40" s="148">
        <v>2441</v>
      </c>
      <c r="G40" s="148">
        <v>250</v>
      </c>
      <c r="H40" s="148">
        <v>0</v>
      </c>
      <c r="I40" s="148">
        <v>1500</v>
      </c>
      <c r="J40" s="148">
        <v>0</v>
      </c>
      <c r="K40" s="148">
        <v>0</v>
      </c>
      <c r="L40" s="148">
        <v>1500</v>
      </c>
      <c r="M40" s="147">
        <f>SUM(F40:L40)</f>
        <v>5691</v>
      </c>
      <c r="N40" s="159">
        <f>M40-250</f>
        <v>5441</v>
      </c>
    </row>
    <row r="41" spans="1:14" s="132" customFormat="1" x14ac:dyDescent="0.25">
      <c r="A41" s="140"/>
      <c r="B41" s="141"/>
      <c r="C41" s="141"/>
      <c r="D41" s="134"/>
      <c r="E41" s="142"/>
      <c r="F41" s="143">
        <f>SUM(F39:F40)</f>
        <v>12702</v>
      </c>
      <c r="G41" s="143">
        <f t="shared" ref="G41:L41" si="9">SUM(G39:G40)</f>
        <v>500</v>
      </c>
      <c r="H41" s="143">
        <f t="shared" si="9"/>
        <v>375</v>
      </c>
      <c r="I41" s="143">
        <f t="shared" si="9"/>
        <v>1500</v>
      </c>
      <c r="J41" s="143">
        <f t="shared" si="9"/>
        <v>0</v>
      </c>
      <c r="K41" s="143">
        <f t="shared" si="9"/>
        <v>0</v>
      </c>
      <c r="L41" s="143">
        <f t="shared" si="9"/>
        <v>4500</v>
      </c>
      <c r="M41" s="144">
        <f>SUM(M39:M40)</f>
        <v>19577</v>
      </c>
      <c r="N41" s="161">
        <f>SUM(N38:N40)</f>
        <v>19077</v>
      </c>
    </row>
    <row r="42" spans="1:14" s="132" customFormat="1" x14ac:dyDescent="0.25">
      <c r="A42" s="138"/>
      <c r="B42" s="145" t="s">
        <v>265</v>
      </c>
      <c r="C42" s="146"/>
      <c r="D42" s="136"/>
      <c r="E42" s="139"/>
      <c r="F42" s="148"/>
      <c r="G42" s="148"/>
      <c r="H42" s="148"/>
      <c r="I42" s="148"/>
      <c r="J42" s="148"/>
      <c r="K42" s="148"/>
      <c r="L42" s="148"/>
      <c r="M42" s="147"/>
      <c r="N42" s="159"/>
    </row>
    <row r="43" spans="1:14" s="131" customFormat="1" x14ac:dyDescent="0.25">
      <c r="A43" s="138">
        <v>28</v>
      </c>
      <c r="B43" s="146" t="s">
        <v>307</v>
      </c>
      <c r="C43" s="146" t="s">
        <v>12</v>
      </c>
      <c r="D43" s="157" t="s">
        <v>352</v>
      </c>
      <c r="E43" s="139" t="s">
        <v>74</v>
      </c>
      <c r="F43" s="148">
        <v>10261</v>
      </c>
      <c r="G43" s="148">
        <v>250</v>
      </c>
      <c r="H43" s="148">
        <v>375</v>
      </c>
      <c r="I43" s="148">
        <v>0</v>
      </c>
      <c r="J43" s="148">
        <v>0</v>
      </c>
      <c r="K43" s="148">
        <v>0</v>
      </c>
      <c r="L43" s="148">
        <v>3000</v>
      </c>
      <c r="M43" s="147">
        <f>SUM(F43:L43)</f>
        <v>13886</v>
      </c>
      <c r="N43" s="159">
        <f>M43-250</f>
        <v>13636</v>
      </c>
    </row>
    <row r="44" spans="1:14" s="131" customFormat="1" x14ac:dyDescent="0.25">
      <c r="A44" s="138">
        <v>29</v>
      </c>
      <c r="B44" s="146" t="s">
        <v>308</v>
      </c>
      <c r="C44" s="146" t="s">
        <v>14</v>
      </c>
      <c r="D44" s="157" t="s">
        <v>353</v>
      </c>
      <c r="E44" s="139" t="s">
        <v>74</v>
      </c>
      <c r="F44" s="148">
        <v>6297</v>
      </c>
      <c r="G44" s="148">
        <v>250</v>
      </c>
      <c r="H44" s="148">
        <v>375</v>
      </c>
      <c r="I44" s="148">
        <v>0</v>
      </c>
      <c r="J44" s="148">
        <v>0</v>
      </c>
      <c r="K44" s="148">
        <v>0</v>
      </c>
      <c r="L44" s="148">
        <v>1800</v>
      </c>
      <c r="M44" s="147">
        <f>SUM(F44:L44)</f>
        <v>8722</v>
      </c>
      <c r="N44" s="159">
        <f>M44-250</f>
        <v>8472</v>
      </c>
    </row>
    <row r="45" spans="1:14" s="131" customFormat="1" x14ac:dyDescent="0.25">
      <c r="A45" s="138">
        <v>30</v>
      </c>
      <c r="B45" s="146" t="s">
        <v>388</v>
      </c>
      <c r="C45" s="146" t="s">
        <v>26</v>
      </c>
      <c r="D45" s="157" t="s">
        <v>354</v>
      </c>
      <c r="E45" s="139" t="s">
        <v>74</v>
      </c>
      <c r="F45" s="148">
        <v>2441</v>
      </c>
      <c r="G45" s="148">
        <v>250</v>
      </c>
      <c r="H45" s="148">
        <v>0</v>
      </c>
      <c r="I45" s="148">
        <v>0</v>
      </c>
      <c r="J45" s="148">
        <v>0</v>
      </c>
      <c r="K45" s="148">
        <v>0</v>
      </c>
      <c r="L45" s="148">
        <v>0</v>
      </c>
      <c r="M45" s="147">
        <f>SUM(F45:L45)</f>
        <v>2691</v>
      </c>
      <c r="N45" s="159"/>
    </row>
    <row r="46" spans="1:14" s="131" customFormat="1" x14ac:dyDescent="0.25">
      <c r="A46" s="140"/>
      <c r="B46" s="141"/>
      <c r="C46" s="141"/>
      <c r="D46" s="134"/>
      <c r="E46" s="142"/>
      <c r="F46" s="143">
        <f>SUM(F43:F45)</f>
        <v>18999</v>
      </c>
      <c r="G46" s="143">
        <f t="shared" ref="G46:L46" si="10">SUM(G43:G45)</f>
        <v>750</v>
      </c>
      <c r="H46" s="143">
        <f t="shared" si="10"/>
        <v>750</v>
      </c>
      <c r="I46" s="143">
        <f t="shared" si="10"/>
        <v>0</v>
      </c>
      <c r="J46" s="143">
        <f t="shared" si="10"/>
        <v>0</v>
      </c>
      <c r="K46" s="143">
        <f t="shared" si="10"/>
        <v>0</v>
      </c>
      <c r="L46" s="143">
        <f t="shared" si="10"/>
        <v>4800</v>
      </c>
      <c r="M46" s="144">
        <f>SUM(M43:M45)</f>
        <v>25299</v>
      </c>
      <c r="N46" s="161">
        <f>SUM(N42:N45)</f>
        <v>22108</v>
      </c>
    </row>
    <row r="47" spans="1:14" s="131" customFormat="1" x14ac:dyDescent="0.25">
      <c r="A47" s="138"/>
      <c r="B47" s="145" t="s">
        <v>266</v>
      </c>
      <c r="C47" s="146"/>
      <c r="D47" s="136"/>
      <c r="E47" s="139"/>
      <c r="F47" s="148"/>
      <c r="G47" s="148"/>
      <c r="H47" s="148"/>
      <c r="I47" s="148"/>
      <c r="J47" s="148"/>
      <c r="K47" s="148"/>
      <c r="L47" s="148"/>
      <c r="M47" s="147"/>
      <c r="N47" s="159"/>
    </row>
    <row r="48" spans="1:14" s="131" customFormat="1" x14ac:dyDescent="0.25">
      <c r="A48" s="138">
        <v>31</v>
      </c>
      <c r="B48" s="146" t="s">
        <v>383</v>
      </c>
      <c r="C48" s="146" t="s">
        <v>14</v>
      </c>
      <c r="D48" s="157" t="s">
        <v>355</v>
      </c>
      <c r="E48" s="139" t="s">
        <v>74</v>
      </c>
      <c r="F48" s="148">
        <v>6297</v>
      </c>
      <c r="G48" s="148">
        <v>250</v>
      </c>
      <c r="H48" s="148">
        <v>375</v>
      </c>
      <c r="I48" s="148">
        <v>0</v>
      </c>
      <c r="J48" s="148">
        <v>0</v>
      </c>
      <c r="K48" s="148">
        <v>0</v>
      </c>
      <c r="L48" s="148">
        <v>2000</v>
      </c>
      <c r="M48" s="147">
        <f t="shared" ref="M48" si="11">SUM(F48:L48)</f>
        <v>8922</v>
      </c>
      <c r="N48" s="159">
        <f>M48-250</f>
        <v>8672</v>
      </c>
    </row>
    <row r="49" spans="1:14" s="131" customFormat="1" x14ac:dyDescent="0.25">
      <c r="A49" s="140"/>
      <c r="B49" s="141"/>
      <c r="C49" s="141"/>
      <c r="D49" s="134"/>
      <c r="E49" s="142"/>
      <c r="F49" s="143">
        <f>SUM(F48)</f>
        <v>6297</v>
      </c>
      <c r="G49" s="143">
        <f t="shared" ref="G49:L49" si="12">SUM(G48)</f>
        <v>250</v>
      </c>
      <c r="H49" s="143">
        <f t="shared" si="12"/>
        <v>375</v>
      </c>
      <c r="I49" s="143">
        <f t="shared" si="12"/>
        <v>0</v>
      </c>
      <c r="J49" s="143">
        <f t="shared" si="12"/>
        <v>0</v>
      </c>
      <c r="K49" s="143">
        <f t="shared" si="12"/>
        <v>0</v>
      </c>
      <c r="L49" s="143">
        <f t="shared" si="12"/>
        <v>2000</v>
      </c>
      <c r="M49" s="144">
        <f>SUM(M48)</f>
        <v>8922</v>
      </c>
      <c r="N49" s="161">
        <f>SUM(N47:N48)</f>
        <v>8672</v>
      </c>
    </row>
    <row r="50" spans="1:14" s="131" customFormat="1" x14ac:dyDescent="0.25">
      <c r="A50" s="138"/>
      <c r="B50" s="145" t="s">
        <v>267</v>
      </c>
      <c r="C50" s="146"/>
      <c r="D50" s="136"/>
      <c r="E50" s="139"/>
      <c r="F50" s="148"/>
      <c r="G50" s="148"/>
      <c r="H50" s="148"/>
      <c r="I50" s="148"/>
      <c r="J50" s="148"/>
      <c r="K50" s="148"/>
      <c r="L50" s="148"/>
      <c r="M50" s="147"/>
      <c r="N50" s="159"/>
    </row>
    <row r="51" spans="1:14" s="131" customFormat="1" x14ac:dyDescent="0.25">
      <c r="A51" s="138">
        <v>32</v>
      </c>
      <c r="B51" s="146" t="s">
        <v>309</v>
      </c>
      <c r="C51" s="146" t="s">
        <v>14</v>
      </c>
      <c r="D51" s="158" t="s">
        <v>356</v>
      </c>
      <c r="E51" s="139" t="s">
        <v>74</v>
      </c>
      <c r="F51" s="148">
        <v>6297</v>
      </c>
      <c r="G51" s="148">
        <v>250</v>
      </c>
      <c r="H51" s="148">
        <v>0</v>
      </c>
      <c r="I51" s="148">
        <v>0</v>
      </c>
      <c r="J51" s="148">
        <v>0</v>
      </c>
      <c r="K51" s="148">
        <v>0</v>
      </c>
      <c r="L51" s="148">
        <v>2000</v>
      </c>
      <c r="M51" s="147">
        <f>SUM(F51:L51)</f>
        <v>8547</v>
      </c>
      <c r="N51" s="159">
        <f>M51-250</f>
        <v>8297</v>
      </c>
    </row>
    <row r="52" spans="1:14" s="132" customFormat="1" ht="18.75" customHeight="1" x14ac:dyDescent="0.25">
      <c r="A52" s="138">
        <v>33</v>
      </c>
      <c r="B52" s="146" t="s">
        <v>310</v>
      </c>
      <c r="C52" s="146" t="s">
        <v>152</v>
      </c>
      <c r="D52" s="158" t="s">
        <v>357</v>
      </c>
      <c r="E52" s="139" t="s">
        <v>74</v>
      </c>
      <c r="F52" s="148">
        <v>2490</v>
      </c>
      <c r="G52" s="148">
        <v>250</v>
      </c>
      <c r="H52" s="148">
        <v>0</v>
      </c>
      <c r="I52" s="148">
        <v>1500</v>
      </c>
      <c r="J52" s="148">
        <v>0</v>
      </c>
      <c r="K52" s="148">
        <v>0</v>
      </c>
      <c r="L52" s="148">
        <v>1500</v>
      </c>
      <c r="M52" s="147">
        <f>SUM(F52:L52)</f>
        <v>5740</v>
      </c>
      <c r="N52" s="159">
        <f>M52-250</f>
        <v>5490</v>
      </c>
    </row>
    <row r="53" spans="1:14" s="132" customFormat="1" x14ac:dyDescent="0.25">
      <c r="A53" s="140"/>
      <c r="B53" s="141"/>
      <c r="C53" s="141"/>
      <c r="D53" s="134"/>
      <c r="E53" s="142"/>
      <c r="F53" s="143">
        <f>SUM(F51:F52)</f>
        <v>8787</v>
      </c>
      <c r="G53" s="143">
        <f t="shared" ref="G53:L53" si="13">SUM(G51:G52)</f>
        <v>500</v>
      </c>
      <c r="H53" s="143">
        <f t="shared" si="13"/>
        <v>0</v>
      </c>
      <c r="I53" s="143">
        <f t="shared" si="13"/>
        <v>1500</v>
      </c>
      <c r="J53" s="143">
        <f t="shared" si="13"/>
        <v>0</v>
      </c>
      <c r="K53" s="143">
        <f t="shared" si="13"/>
        <v>0</v>
      </c>
      <c r="L53" s="143">
        <f t="shared" si="13"/>
        <v>3500</v>
      </c>
      <c r="M53" s="144">
        <f>SUM(M51:M52)</f>
        <v>14287</v>
      </c>
      <c r="N53" s="161">
        <f>SUM(N50:N52)</f>
        <v>13787</v>
      </c>
    </row>
    <row r="54" spans="1:14" s="132" customFormat="1" x14ac:dyDescent="0.25">
      <c r="A54" s="138"/>
      <c r="B54" s="145" t="s">
        <v>268</v>
      </c>
      <c r="C54" s="146"/>
      <c r="D54" s="136"/>
      <c r="E54" s="139"/>
      <c r="F54" s="148"/>
      <c r="G54" s="148"/>
      <c r="H54" s="148"/>
      <c r="I54" s="148"/>
      <c r="J54" s="148"/>
      <c r="K54" s="148"/>
      <c r="L54" s="148"/>
      <c r="M54" s="147"/>
      <c r="N54" s="159"/>
    </row>
    <row r="55" spans="1:14" s="131" customFormat="1" x14ac:dyDescent="0.25">
      <c r="A55" s="138">
        <v>34</v>
      </c>
      <c r="B55" s="146" t="s">
        <v>368</v>
      </c>
      <c r="C55" s="146" t="s">
        <v>29</v>
      </c>
      <c r="D55" s="158" t="s">
        <v>358</v>
      </c>
      <c r="E55" s="139" t="s">
        <v>74</v>
      </c>
      <c r="F55" s="148">
        <v>5835</v>
      </c>
      <c r="G55" s="148">
        <v>250</v>
      </c>
      <c r="H55" s="148">
        <v>375</v>
      </c>
      <c r="I55" s="148">
        <v>0</v>
      </c>
      <c r="J55" s="148">
        <v>0</v>
      </c>
      <c r="K55" s="148">
        <v>0</v>
      </c>
      <c r="L55" s="148">
        <v>0</v>
      </c>
      <c r="M55" s="147">
        <f>SUM(F55:L55)</f>
        <v>6460</v>
      </c>
      <c r="N55" s="159">
        <v>4825.1000000000004</v>
      </c>
    </row>
    <row r="56" spans="1:14" s="132" customFormat="1" x14ac:dyDescent="0.25">
      <c r="A56" s="140"/>
      <c r="B56" s="141"/>
      <c r="C56" s="141"/>
      <c r="D56" s="134"/>
      <c r="E56" s="142"/>
      <c r="F56" s="143">
        <f t="shared" ref="F56:M56" si="14">SUM(F55:F55)</f>
        <v>5835</v>
      </c>
      <c r="G56" s="143">
        <f t="shared" si="14"/>
        <v>250</v>
      </c>
      <c r="H56" s="143">
        <f t="shared" si="14"/>
        <v>375</v>
      </c>
      <c r="I56" s="143">
        <f t="shared" si="14"/>
        <v>0</v>
      </c>
      <c r="J56" s="143">
        <f t="shared" si="14"/>
        <v>0</v>
      </c>
      <c r="K56" s="143">
        <f t="shared" si="14"/>
        <v>0</v>
      </c>
      <c r="L56" s="143">
        <f t="shared" si="14"/>
        <v>0</v>
      </c>
      <c r="M56" s="144">
        <f t="shared" si="14"/>
        <v>6460</v>
      </c>
      <c r="N56" s="161">
        <f>SUM(N54:N55)</f>
        <v>4825.1000000000004</v>
      </c>
    </row>
    <row r="57" spans="1:14" s="131" customFormat="1" x14ac:dyDescent="0.25">
      <c r="A57" s="138"/>
      <c r="B57" s="145" t="s">
        <v>269</v>
      </c>
      <c r="C57" s="146"/>
      <c r="D57" s="136"/>
      <c r="E57" s="139"/>
      <c r="F57" s="148"/>
      <c r="G57" s="148"/>
      <c r="H57" s="148"/>
      <c r="I57" s="148"/>
      <c r="J57" s="148"/>
      <c r="K57" s="148"/>
      <c r="L57" s="148"/>
      <c r="M57" s="147"/>
      <c r="N57" s="159"/>
    </row>
    <row r="58" spans="1:14" s="131" customFormat="1" x14ac:dyDescent="0.25">
      <c r="A58" s="138">
        <v>35</v>
      </c>
      <c r="B58" s="146" t="s">
        <v>311</v>
      </c>
      <c r="C58" s="146" t="s">
        <v>29</v>
      </c>
      <c r="D58" s="158" t="s">
        <v>359</v>
      </c>
      <c r="E58" s="139" t="s">
        <v>74</v>
      </c>
      <c r="F58" s="148">
        <v>5835</v>
      </c>
      <c r="G58" s="148">
        <v>250</v>
      </c>
      <c r="H58" s="148">
        <v>0</v>
      </c>
      <c r="I58" s="148">
        <v>0</v>
      </c>
      <c r="J58" s="148">
        <v>0</v>
      </c>
      <c r="K58" s="148">
        <v>0</v>
      </c>
      <c r="L58" s="148">
        <v>2000</v>
      </c>
      <c r="M58" s="147">
        <f>SUM(F58:L58)</f>
        <v>8085</v>
      </c>
      <c r="N58" s="159">
        <f>M58-250</f>
        <v>7835</v>
      </c>
    </row>
    <row r="59" spans="1:14" s="131" customFormat="1" x14ac:dyDescent="0.25">
      <c r="A59" s="140"/>
      <c r="B59" s="141"/>
      <c r="C59" s="141"/>
      <c r="D59" s="134"/>
      <c r="E59" s="142"/>
      <c r="F59" s="143">
        <f>SUM(F58)</f>
        <v>5835</v>
      </c>
      <c r="G59" s="143">
        <f t="shared" ref="G59:L59" si="15">SUM(G58)</f>
        <v>250</v>
      </c>
      <c r="H59" s="143">
        <f t="shared" si="15"/>
        <v>0</v>
      </c>
      <c r="I59" s="143">
        <f t="shared" si="15"/>
        <v>0</v>
      </c>
      <c r="J59" s="143">
        <f t="shared" si="15"/>
        <v>0</v>
      </c>
      <c r="K59" s="143">
        <f t="shared" si="15"/>
        <v>0</v>
      </c>
      <c r="L59" s="143">
        <f t="shared" si="15"/>
        <v>2000</v>
      </c>
      <c r="M59" s="144">
        <f>SUM(M58)</f>
        <v>8085</v>
      </c>
      <c r="N59" s="161">
        <f>SUM(N57:N58)</f>
        <v>7835</v>
      </c>
    </row>
    <row r="60" spans="1:14" s="131" customFormat="1" x14ac:dyDescent="0.25">
      <c r="A60" s="138"/>
      <c r="B60" s="145" t="s">
        <v>270</v>
      </c>
      <c r="C60" s="146"/>
      <c r="D60" s="136"/>
      <c r="E60" s="139"/>
      <c r="F60" s="148"/>
      <c r="G60" s="148"/>
      <c r="H60" s="148"/>
      <c r="I60" s="148"/>
      <c r="J60" s="148"/>
      <c r="K60" s="148"/>
      <c r="L60" s="148"/>
      <c r="M60" s="147"/>
      <c r="N60" s="162"/>
    </row>
    <row r="61" spans="1:14" s="132" customFormat="1" x14ac:dyDescent="0.25">
      <c r="A61" s="138">
        <v>36</v>
      </c>
      <c r="B61" s="146" t="s">
        <v>312</v>
      </c>
      <c r="C61" s="146" t="s">
        <v>26</v>
      </c>
      <c r="D61" s="158" t="s">
        <v>360</v>
      </c>
      <c r="E61" s="139" t="s">
        <v>74</v>
      </c>
      <c r="F61" s="148">
        <v>2441</v>
      </c>
      <c r="G61" s="148">
        <v>250</v>
      </c>
      <c r="H61" s="148">
        <v>0</v>
      </c>
      <c r="I61" s="148">
        <v>1500</v>
      </c>
      <c r="J61" s="148">
        <v>0</v>
      </c>
      <c r="K61" s="148">
        <v>0</v>
      </c>
      <c r="L61" s="148">
        <v>1500</v>
      </c>
      <c r="M61" s="147">
        <f t="shared" ref="M61" si="16">SUM(F61:L61)</f>
        <v>5691</v>
      </c>
      <c r="N61" s="159">
        <f>M61-250</f>
        <v>5441</v>
      </c>
    </row>
    <row r="62" spans="1:14" s="132" customFormat="1" x14ac:dyDescent="0.25">
      <c r="A62" s="140"/>
      <c r="B62" s="141"/>
      <c r="C62" s="141"/>
      <c r="D62" s="134"/>
      <c r="E62" s="142"/>
      <c r="F62" s="143">
        <f t="shared" ref="F62:M62" si="17">SUM(F61:F61)</f>
        <v>2441</v>
      </c>
      <c r="G62" s="143">
        <f t="shared" si="17"/>
        <v>250</v>
      </c>
      <c r="H62" s="143">
        <f t="shared" si="17"/>
        <v>0</v>
      </c>
      <c r="I62" s="143">
        <f t="shared" si="17"/>
        <v>1500</v>
      </c>
      <c r="J62" s="143">
        <f t="shared" si="17"/>
        <v>0</v>
      </c>
      <c r="K62" s="143">
        <f t="shared" si="17"/>
        <v>0</v>
      </c>
      <c r="L62" s="143">
        <f t="shared" si="17"/>
        <v>1500</v>
      </c>
      <c r="M62" s="144">
        <f t="shared" si="17"/>
        <v>5691</v>
      </c>
      <c r="N62" s="161">
        <f>SUM(N60:N61)</f>
        <v>5441</v>
      </c>
    </row>
    <row r="63" spans="1:14" s="132" customFormat="1" x14ac:dyDescent="0.25">
      <c r="A63" s="138"/>
      <c r="B63" s="145" t="s">
        <v>271</v>
      </c>
      <c r="C63" s="146"/>
      <c r="D63" s="136"/>
      <c r="E63" s="139"/>
      <c r="F63" s="148"/>
      <c r="G63" s="148"/>
      <c r="H63" s="148"/>
      <c r="I63" s="148"/>
      <c r="J63" s="148"/>
      <c r="K63" s="148"/>
      <c r="L63" s="148"/>
      <c r="M63" s="147"/>
      <c r="N63" s="159"/>
    </row>
    <row r="64" spans="1:14" s="131" customFormat="1" x14ac:dyDescent="0.25">
      <c r="A64" s="138">
        <v>37</v>
      </c>
      <c r="B64" s="146" t="s">
        <v>144</v>
      </c>
      <c r="C64" s="146" t="s">
        <v>14</v>
      </c>
      <c r="D64" s="158" t="s">
        <v>361</v>
      </c>
      <c r="E64" s="139" t="s">
        <v>74</v>
      </c>
      <c r="F64" s="148">
        <v>6297</v>
      </c>
      <c r="G64" s="148">
        <v>250</v>
      </c>
      <c r="H64" s="148">
        <v>0</v>
      </c>
      <c r="I64" s="148">
        <v>0</v>
      </c>
      <c r="J64" s="148">
        <v>0</v>
      </c>
      <c r="K64" s="148">
        <v>0</v>
      </c>
      <c r="L64" s="148">
        <v>2000</v>
      </c>
      <c r="M64" s="147">
        <f>SUM(F64:L64)</f>
        <v>8547</v>
      </c>
      <c r="N64" s="159">
        <f>M64-250</f>
        <v>8297</v>
      </c>
    </row>
    <row r="65" spans="1:14" s="132" customFormat="1" x14ac:dyDescent="0.25">
      <c r="A65" s="138">
        <v>38</v>
      </c>
      <c r="B65" s="146" t="s">
        <v>313</v>
      </c>
      <c r="C65" s="146" t="s">
        <v>26</v>
      </c>
      <c r="D65" s="158" t="s">
        <v>362</v>
      </c>
      <c r="E65" s="139" t="s">
        <v>74</v>
      </c>
      <c r="F65" s="148">
        <v>2441</v>
      </c>
      <c r="G65" s="148">
        <v>250</v>
      </c>
      <c r="H65" s="148">
        <v>0</v>
      </c>
      <c r="I65" s="148">
        <v>1500</v>
      </c>
      <c r="J65" s="148">
        <v>0</v>
      </c>
      <c r="K65" s="148">
        <v>0</v>
      </c>
      <c r="L65" s="148">
        <v>1500</v>
      </c>
      <c r="M65" s="147">
        <f>SUM(F65:L65)</f>
        <v>5691</v>
      </c>
      <c r="N65" s="159">
        <f>M65-250</f>
        <v>5441</v>
      </c>
    </row>
    <row r="66" spans="1:14" s="132" customFormat="1" x14ac:dyDescent="0.25">
      <c r="A66" s="140"/>
      <c r="B66" s="141"/>
      <c r="C66" s="141"/>
      <c r="D66" s="134"/>
      <c r="E66" s="142"/>
      <c r="F66" s="143">
        <f>SUM(F64:F65)</f>
        <v>8738</v>
      </c>
      <c r="G66" s="143">
        <f t="shared" ref="G66:L66" si="18">SUM(G64:G65)</f>
        <v>500</v>
      </c>
      <c r="H66" s="143">
        <f t="shared" si="18"/>
        <v>0</v>
      </c>
      <c r="I66" s="143">
        <f t="shared" si="18"/>
        <v>1500</v>
      </c>
      <c r="J66" s="143">
        <f t="shared" si="18"/>
        <v>0</v>
      </c>
      <c r="K66" s="143">
        <f t="shared" si="18"/>
        <v>0</v>
      </c>
      <c r="L66" s="143">
        <f t="shared" si="18"/>
        <v>3500</v>
      </c>
      <c r="M66" s="144">
        <f>SUM(M64:M65)</f>
        <v>14238</v>
      </c>
      <c r="N66" s="161">
        <f>SUM(N63:N65)</f>
        <v>13738</v>
      </c>
    </row>
    <row r="67" spans="1:14" s="132" customFormat="1" x14ac:dyDescent="0.25">
      <c r="A67" s="138"/>
      <c r="B67" s="145" t="s">
        <v>272</v>
      </c>
      <c r="C67" s="146"/>
      <c r="D67" s="136"/>
      <c r="E67" s="139"/>
      <c r="F67" s="148"/>
      <c r="G67" s="148"/>
      <c r="H67" s="148"/>
      <c r="I67" s="148"/>
      <c r="J67" s="148"/>
      <c r="K67" s="148"/>
      <c r="L67" s="148"/>
      <c r="M67" s="147"/>
      <c r="N67" s="159"/>
    </row>
    <row r="68" spans="1:14" s="131" customFormat="1" x14ac:dyDescent="0.25">
      <c r="A68" s="138">
        <v>39</v>
      </c>
      <c r="B68" s="146" t="s">
        <v>288</v>
      </c>
      <c r="C68" s="146" t="s">
        <v>41</v>
      </c>
      <c r="D68" s="158" t="s">
        <v>363</v>
      </c>
      <c r="E68" s="139" t="s">
        <v>74</v>
      </c>
      <c r="F68" s="148">
        <v>7000</v>
      </c>
      <c r="G68" s="148">
        <v>250</v>
      </c>
      <c r="H68" s="148">
        <v>0</v>
      </c>
      <c r="I68" s="148">
        <v>0</v>
      </c>
      <c r="J68" s="148">
        <v>0</v>
      </c>
      <c r="K68" s="148">
        <v>0</v>
      </c>
      <c r="L68" s="148">
        <v>3000</v>
      </c>
      <c r="M68" s="147">
        <f>SUM(F68:L68)</f>
        <v>10250</v>
      </c>
      <c r="N68" s="159">
        <f>M68-250</f>
        <v>10000</v>
      </c>
    </row>
    <row r="69" spans="1:14" s="132" customFormat="1" x14ac:dyDescent="0.25">
      <c r="A69" s="138">
        <v>40</v>
      </c>
      <c r="B69" s="146" t="s">
        <v>371</v>
      </c>
      <c r="C69" s="146" t="s">
        <v>14</v>
      </c>
      <c r="D69" s="158" t="s">
        <v>364</v>
      </c>
      <c r="E69" s="139" t="s">
        <v>74</v>
      </c>
      <c r="F69" s="148">
        <v>6297</v>
      </c>
      <c r="G69" s="148">
        <v>250</v>
      </c>
      <c r="H69" s="148">
        <v>375</v>
      </c>
      <c r="I69" s="148">
        <v>0</v>
      </c>
      <c r="J69" s="148">
        <v>0</v>
      </c>
      <c r="K69" s="148">
        <v>0</v>
      </c>
      <c r="L69" s="148">
        <v>2000</v>
      </c>
      <c r="M69" s="147">
        <f>SUM(F69:L69)</f>
        <v>8922</v>
      </c>
      <c r="N69" s="159">
        <f>M69-250</f>
        <v>8672</v>
      </c>
    </row>
    <row r="70" spans="1:14" s="132" customFormat="1" ht="30" x14ac:dyDescent="0.25">
      <c r="A70" s="138">
        <v>41</v>
      </c>
      <c r="B70" s="146" t="s">
        <v>314</v>
      </c>
      <c r="C70" s="146" t="s">
        <v>14</v>
      </c>
      <c r="D70" s="158" t="s">
        <v>365</v>
      </c>
      <c r="E70" s="139" t="s">
        <v>74</v>
      </c>
      <c r="F70" s="148">
        <v>6297</v>
      </c>
      <c r="G70" s="148">
        <v>250</v>
      </c>
      <c r="H70" s="148">
        <v>375</v>
      </c>
      <c r="I70" s="148">
        <v>0</v>
      </c>
      <c r="J70" s="148">
        <v>0</v>
      </c>
      <c r="K70" s="148">
        <v>0</v>
      </c>
      <c r="L70" s="148">
        <v>2000</v>
      </c>
      <c r="M70" s="147">
        <f>SUM(F70:L70)</f>
        <v>8922</v>
      </c>
      <c r="N70" s="159">
        <f>M70-250</f>
        <v>8672</v>
      </c>
    </row>
    <row r="71" spans="1:14" s="132" customFormat="1" x14ac:dyDescent="0.25">
      <c r="A71" s="140"/>
      <c r="B71" s="141"/>
      <c r="C71" s="141"/>
      <c r="D71" s="134"/>
      <c r="E71" s="142"/>
      <c r="F71" s="143">
        <f>SUM(F68:F70)</f>
        <v>19594</v>
      </c>
      <c r="G71" s="143">
        <f t="shared" ref="G71:L71" si="19">SUM(G68:G70)</f>
        <v>750</v>
      </c>
      <c r="H71" s="143">
        <f t="shared" si="19"/>
        <v>750</v>
      </c>
      <c r="I71" s="143">
        <f t="shared" si="19"/>
        <v>0</v>
      </c>
      <c r="J71" s="143">
        <f t="shared" si="19"/>
        <v>0</v>
      </c>
      <c r="K71" s="143">
        <f t="shared" si="19"/>
        <v>0</v>
      </c>
      <c r="L71" s="143">
        <f t="shared" si="19"/>
        <v>7000</v>
      </c>
      <c r="M71" s="144">
        <f>SUM(M68:M70)</f>
        <v>28094</v>
      </c>
      <c r="N71" s="161">
        <f>SUM(N67:N70)</f>
        <v>27344</v>
      </c>
    </row>
    <row r="72" spans="1:14" s="132" customFormat="1" x14ac:dyDescent="0.25">
      <c r="A72" s="138"/>
      <c r="B72" s="145" t="s">
        <v>273</v>
      </c>
      <c r="C72" s="146"/>
      <c r="D72" s="136"/>
      <c r="E72" s="139"/>
      <c r="F72" s="148"/>
      <c r="G72" s="148"/>
      <c r="H72" s="148"/>
      <c r="I72" s="148"/>
      <c r="J72" s="148"/>
      <c r="K72" s="148"/>
      <c r="L72" s="148"/>
      <c r="M72" s="147"/>
      <c r="N72" s="159"/>
    </row>
    <row r="73" spans="1:14" s="131" customFormat="1" x14ac:dyDescent="0.25">
      <c r="A73" s="138">
        <v>42</v>
      </c>
      <c r="B73" s="146" t="s">
        <v>285</v>
      </c>
      <c r="C73" s="146" t="s">
        <v>41</v>
      </c>
      <c r="D73" s="157" t="s">
        <v>79</v>
      </c>
      <c r="E73" s="139" t="s">
        <v>74</v>
      </c>
      <c r="F73" s="148">
        <v>7000</v>
      </c>
      <c r="G73" s="148">
        <v>250</v>
      </c>
      <c r="H73" s="148">
        <v>0</v>
      </c>
      <c r="I73" s="148">
        <v>0</v>
      </c>
      <c r="J73" s="148">
        <v>0</v>
      </c>
      <c r="K73" s="148">
        <v>0</v>
      </c>
      <c r="L73" s="148">
        <v>3000</v>
      </c>
      <c r="M73" s="147">
        <f>SUM(F73:L73)</f>
        <v>10250</v>
      </c>
      <c r="N73" s="159">
        <f>M73-250</f>
        <v>10000</v>
      </c>
    </row>
    <row r="74" spans="1:14" s="132" customFormat="1" x14ac:dyDescent="0.25">
      <c r="A74" s="138">
        <v>43</v>
      </c>
      <c r="B74" s="146" t="s">
        <v>315</v>
      </c>
      <c r="C74" s="146" t="s">
        <v>14</v>
      </c>
      <c r="D74" s="157" t="s">
        <v>364</v>
      </c>
      <c r="E74" s="139" t="s">
        <v>74</v>
      </c>
      <c r="F74" s="148">
        <v>6297</v>
      </c>
      <c r="G74" s="148">
        <v>250</v>
      </c>
      <c r="H74" s="148">
        <v>375</v>
      </c>
      <c r="I74" s="148">
        <v>0</v>
      </c>
      <c r="J74" s="148">
        <v>0</v>
      </c>
      <c r="K74" s="148">
        <v>0</v>
      </c>
      <c r="L74" s="148">
        <v>2000</v>
      </c>
      <c r="M74" s="147">
        <f>F74+G74+H74+I74+J74+K74+L74</f>
        <v>8922</v>
      </c>
      <c r="N74" s="159">
        <f>M74-250</f>
        <v>8672</v>
      </c>
    </row>
    <row r="75" spans="1:14" s="132" customFormat="1" x14ac:dyDescent="0.25">
      <c r="A75" s="138">
        <v>44</v>
      </c>
      <c r="B75" s="146" t="s">
        <v>246</v>
      </c>
      <c r="C75" s="146" t="s">
        <v>14</v>
      </c>
      <c r="D75" s="157" t="s">
        <v>365</v>
      </c>
      <c r="E75" s="139" t="s">
        <v>74</v>
      </c>
      <c r="F75" s="148">
        <v>6297</v>
      </c>
      <c r="G75" s="148">
        <v>250</v>
      </c>
      <c r="H75" s="148">
        <v>375</v>
      </c>
      <c r="I75" s="148">
        <v>0</v>
      </c>
      <c r="J75" s="148">
        <v>0</v>
      </c>
      <c r="K75" s="148">
        <v>0</v>
      </c>
      <c r="L75" s="148">
        <v>2000</v>
      </c>
      <c r="M75" s="147">
        <f>SUM(F75:L75)</f>
        <v>8922</v>
      </c>
      <c r="N75" s="159">
        <f>M75-250</f>
        <v>8672</v>
      </c>
    </row>
    <row r="76" spans="1:14" s="132" customFormat="1" x14ac:dyDescent="0.25">
      <c r="A76" s="140"/>
      <c r="B76" s="141"/>
      <c r="C76" s="141"/>
      <c r="D76" s="134"/>
      <c r="E76" s="142"/>
      <c r="F76" s="143">
        <f>SUM(F73:F75)</f>
        <v>19594</v>
      </c>
      <c r="G76" s="143">
        <f t="shared" ref="G76:L76" si="20">SUM(G73:G75)</f>
        <v>750</v>
      </c>
      <c r="H76" s="143">
        <f t="shared" si="20"/>
        <v>750</v>
      </c>
      <c r="I76" s="143">
        <f t="shared" si="20"/>
        <v>0</v>
      </c>
      <c r="J76" s="143">
        <f t="shared" si="20"/>
        <v>0</v>
      </c>
      <c r="K76" s="143">
        <f t="shared" si="20"/>
        <v>0</v>
      </c>
      <c r="L76" s="143">
        <f t="shared" si="20"/>
        <v>7000</v>
      </c>
      <c r="M76" s="144">
        <f>SUM(M73:M75)</f>
        <v>28094</v>
      </c>
      <c r="N76" s="161">
        <f>SUM(N72:N75)</f>
        <v>27344</v>
      </c>
    </row>
    <row r="77" spans="1:14" s="132" customFormat="1" x14ac:dyDescent="0.25">
      <c r="A77" s="138"/>
      <c r="B77" s="145" t="s">
        <v>274</v>
      </c>
      <c r="C77" s="146"/>
      <c r="D77" s="136"/>
      <c r="E77" s="139"/>
      <c r="F77" s="148"/>
      <c r="G77" s="148"/>
      <c r="H77" s="148"/>
      <c r="I77" s="148"/>
      <c r="J77" s="148"/>
      <c r="K77" s="148"/>
      <c r="L77" s="148"/>
      <c r="M77" s="147"/>
      <c r="N77" s="159"/>
    </row>
    <row r="78" spans="1:14" s="131" customFormat="1" x14ac:dyDescent="0.25">
      <c r="A78" s="138">
        <v>45</v>
      </c>
      <c r="B78" s="146" t="s">
        <v>316</v>
      </c>
      <c r="C78" s="146" t="s">
        <v>41</v>
      </c>
      <c r="D78" s="157" t="s">
        <v>79</v>
      </c>
      <c r="E78" s="139" t="s">
        <v>74</v>
      </c>
      <c r="F78" s="148">
        <v>7000</v>
      </c>
      <c r="G78" s="148">
        <v>250</v>
      </c>
      <c r="H78" s="148">
        <v>375</v>
      </c>
      <c r="I78" s="148">
        <v>0</v>
      </c>
      <c r="J78" s="148">
        <v>0</v>
      </c>
      <c r="K78" s="148">
        <v>0</v>
      </c>
      <c r="L78" s="148">
        <v>3000</v>
      </c>
      <c r="M78" s="147">
        <f>SUM(F78:L78)</f>
        <v>10625</v>
      </c>
      <c r="N78" s="159">
        <f>M78-250</f>
        <v>10375</v>
      </c>
    </row>
    <row r="79" spans="1:14" s="131" customFormat="1" x14ac:dyDescent="0.25">
      <c r="A79" s="138">
        <v>46</v>
      </c>
      <c r="B79" s="146" t="s">
        <v>289</v>
      </c>
      <c r="C79" s="146" t="s">
        <v>14</v>
      </c>
      <c r="D79" s="157" t="s">
        <v>364</v>
      </c>
      <c r="E79" s="139" t="s">
        <v>74</v>
      </c>
      <c r="F79" s="148">
        <v>6297</v>
      </c>
      <c r="G79" s="148">
        <v>250</v>
      </c>
      <c r="H79" s="148">
        <v>375</v>
      </c>
      <c r="I79" s="148">
        <v>0</v>
      </c>
      <c r="J79" s="148">
        <v>0</v>
      </c>
      <c r="K79" s="148">
        <v>0</v>
      </c>
      <c r="L79" s="148">
        <v>2000</v>
      </c>
      <c r="M79" s="147">
        <f>SUM(F79:L79)</f>
        <v>8922</v>
      </c>
      <c r="N79" s="159">
        <f>M79-250</f>
        <v>8672</v>
      </c>
    </row>
    <row r="80" spans="1:14" s="131" customFormat="1" x14ac:dyDescent="0.25">
      <c r="A80" s="138">
        <v>47</v>
      </c>
      <c r="B80" s="146" t="s">
        <v>379</v>
      </c>
      <c r="C80" s="146" t="s">
        <v>14</v>
      </c>
      <c r="D80" s="157" t="s">
        <v>365</v>
      </c>
      <c r="E80" s="139" t="s">
        <v>74</v>
      </c>
      <c r="F80" s="148">
        <v>6297</v>
      </c>
      <c r="G80" s="148">
        <v>250</v>
      </c>
      <c r="H80" s="148">
        <v>375</v>
      </c>
      <c r="I80" s="148">
        <v>0</v>
      </c>
      <c r="J80" s="148">
        <v>0</v>
      </c>
      <c r="K80" s="148">
        <v>0</v>
      </c>
      <c r="L80" s="148">
        <v>0</v>
      </c>
      <c r="M80" s="147">
        <f>SUM(F80:L80)</f>
        <v>6922</v>
      </c>
      <c r="N80" s="159">
        <v>3892</v>
      </c>
    </row>
    <row r="81" spans="1:14" s="132" customFormat="1" x14ac:dyDescent="0.25">
      <c r="A81" s="138">
        <v>48</v>
      </c>
      <c r="B81" s="146" t="s">
        <v>317</v>
      </c>
      <c r="C81" s="146" t="s">
        <v>14</v>
      </c>
      <c r="D81" s="157" t="s">
        <v>355</v>
      </c>
      <c r="E81" s="139" t="s">
        <v>74</v>
      </c>
      <c r="F81" s="148">
        <v>6297</v>
      </c>
      <c r="G81" s="148">
        <v>250</v>
      </c>
      <c r="H81" s="148">
        <v>375</v>
      </c>
      <c r="I81" s="148">
        <v>0</v>
      </c>
      <c r="J81" s="148">
        <v>0</v>
      </c>
      <c r="K81" s="148">
        <v>0</v>
      </c>
      <c r="L81" s="148">
        <v>2000</v>
      </c>
      <c r="M81" s="147">
        <f>SUM(F81:L81)</f>
        <v>8922</v>
      </c>
      <c r="N81" s="159">
        <f>M81-250</f>
        <v>8672</v>
      </c>
    </row>
    <row r="82" spans="1:14" s="132" customFormat="1" x14ac:dyDescent="0.25">
      <c r="A82" s="140"/>
      <c r="B82" s="141"/>
      <c r="C82" s="141"/>
      <c r="D82" s="134"/>
      <c r="E82" s="142"/>
      <c r="F82" s="143">
        <f>SUM(F78:F81)</f>
        <v>25891</v>
      </c>
      <c r="G82" s="143">
        <f t="shared" ref="G82:L82" si="21">SUM(G78:G81)</f>
        <v>1000</v>
      </c>
      <c r="H82" s="143">
        <f t="shared" si="21"/>
        <v>1500</v>
      </c>
      <c r="I82" s="143">
        <f t="shared" si="21"/>
        <v>0</v>
      </c>
      <c r="J82" s="143">
        <f t="shared" si="21"/>
        <v>0</v>
      </c>
      <c r="K82" s="143">
        <f t="shared" si="21"/>
        <v>0</v>
      </c>
      <c r="L82" s="143">
        <f t="shared" si="21"/>
        <v>7000</v>
      </c>
      <c r="M82" s="144">
        <f>SUM(M78:M81)</f>
        <v>35391</v>
      </c>
      <c r="N82" s="161">
        <f>SUM(N77:N81)</f>
        <v>31611</v>
      </c>
    </row>
    <row r="83" spans="1:14" s="132" customFormat="1" x14ac:dyDescent="0.25">
      <c r="A83" s="138"/>
      <c r="B83" s="145" t="s">
        <v>275</v>
      </c>
      <c r="C83" s="146"/>
      <c r="D83" s="136"/>
      <c r="E83" s="139"/>
      <c r="F83" s="148"/>
      <c r="G83" s="148"/>
      <c r="H83" s="148"/>
      <c r="I83" s="148"/>
      <c r="J83" s="148"/>
      <c r="K83" s="148"/>
      <c r="L83" s="148"/>
      <c r="M83" s="147"/>
      <c r="N83" s="159"/>
    </row>
    <row r="84" spans="1:14" s="131" customFormat="1" ht="30.75" customHeight="1" x14ac:dyDescent="0.25">
      <c r="A84" s="138">
        <v>49</v>
      </c>
      <c r="B84" s="146" t="s">
        <v>318</v>
      </c>
      <c r="C84" s="146" t="s">
        <v>41</v>
      </c>
      <c r="D84" s="157" t="s">
        <v>79</v>
      </c>
      <c r="E84" s="139" t="s">
        <v>74</v>
      </c>
      <c r="F84" s="148">
        <v>7000</v>
      </c>
      <c r="G84" s="148">
        <v>250</v>
      </c>
      <c r="H84" s="148">
        <v>0</v>
      </c>
      <c r="I84" s="148">
        <v>0</v>
      </c>
      <c r="J84" s="148">
        <v>0</v>
      </c>
      <c r="K84" s="148">
        <v>0</v>
      </c>
      <c r="L84" s="148">
        <v>3000</v>
      </c>
      <c r="M84" s="147">
        <f>SUM(F84:L84)</f>
        <v>10250</v>
      </c>
      <c r="N84" s="159">
        <f>M84-250</f>
        <v>10000</v>
      </c>
    </row>
    <row r="85" spans="1:14" s="131" customFormat="1" x14ac:dyDescent="0.25">
      <c r="A85" s="138">
        <v>50</v>
      </c>
      <c r="B85" s="146" t="s">
        <v>60</v>
      </c>
      <c r="C85" s="146" t="s">
        <v>14</v>
      </c>
      <c r="D85" s="157" t="s">
        <v>364</v>
      </c>
      <c r="E85" s="139" t="s">
        <v>74</v>
      </c>
      <c r="F85" s="148">
        <v>6297</v>
      </c>
      <c r="G85" s="148">
        <v>250</v>
      </c>
      <c r="H85" s="148">
        <v>375</v>
      </c>
      <c r="I85" s="148">
        <v>0</v>
      </c>
      <c r="J85" s="148">
        <v>0</v>
      </c>
      <c r="K85" s="148">
        <v>0</v>
      </c>
      <c r="L85" s="148">
        <v>1800</v>
      </c>
      <c r="M85" s="147">
        <f>SUM(F85:L85)</f>
        <v>8722</v>
      </c>
      <c r="N85" s="159">
        <f>M85-250</f>
        <v>8472</v>
      </c>
    </row>
    <row r="86" spans="1:14" s="131" customFormat="1" x14ac:dyDescent="0.25">
      <c r="A86" s="138">
        <v>51</v>
      </c>
      <c r="B86" s="146" t="s">
        <v>61</v>
      </c>
      <c r="C86" s="146" t="s">
        <v>14</v>
      </c>
      <c r="D86" s="157" t="s">
        <v>365</v>
      </c>
      <c r="E86" s="139" t="s">
        <v>74</v>
      </c>
      <c r="F86" s="148">
        <v>6297</v>
      </c>
      <c r="G86" s="148">
        <v>250</v>
      </c>
      <c r="H86" s="148">
        <v>375</v>
      </c>
      <c r="I86" s="148">
        <v>0</v>
      </c>
      <c r="J86" s="148">
        <v>0</v>
      </c>
      <c r="K86" s="148">
        <v>0</v>
      </c>
      <c r="L86" s="148">
        <v>1800</v>
      </c>
      <c r="M86" s="147">
        <f>SUM(F86:L86)</f>
        <v>8722</v>
      </c>
      <c r="N86" s="159">
        <f>M86-250</f>
        <v>8472</v>
      </c>
    </row>
    <row r="87" spans="1:14" s="131" customFormat="1" x14ac:dyDescent="0.25">
      <c r="A87" s="140"/>
      <c r="B87" s="141"/>
      <c r="C87" s="141"/>
      <c r="D87" s="134"/>
      <c r="E87" s="142"/>
      <c r="F87" s="143">
        <f>SUM(F84:F86)</f>
        <v>19594</v>
      </c>
      <c r="G87" s="143">
        <f t="shared" ref="G87:L87" si="22">SUM(G84:G86)</f>
        <v>750</v>
      </c>
      <c r="H87" s="143">
        <f t="shared" si="22"/>
        <v>750</v>
      </c>
      <c r="I87" s="143">
        <f t="shared" si="22"/>
        <v>0</v>
      </c>
      <c r="J87" s="143">
        <f t="shared" si="22"/>
        <v>0</v>
      </c>
      <c r="K87" s="143">
        <f t="shared" si="22"/>
        <v>0</v>
      </c>
      <c r="L87" s="143">
        <f t="shared" si="22"/>
        <v>6600</v>
      </c>
      <c r="M87" s="144">
        <f>SUM(M84:M86)</f>
        <v>27694</v>
      </c>
      <c r="N87" s="161">
        <f>SUM(N83:N86)</f>
        <v>26944</v>
      </c>
    </row>
    <row r="88" spans="1:14" s="131" customFormat="1" x14ac:dyDescent="0.25">
      <c r="A88" s="138"/>
      <c r="B88" s="145" t="s">
        <v>276</v>
      </c>
      <c r="C88" s="146"/>
      <c r="D88" s="136"/>
      <c r="E88" s="139"/>
      <c r="F88" s="148"/>
      <c r="G88" s="148"/>
      <c r="H88" s="148"/>
      <c r="I88" s="148"/>
      <c r="J88" s="148"/>
      <c r="K88" s="148"/>
      <c r="L88" s="148"/>
      <c r="M88" s="147"/>
      <c r="N88" s="159"/>
    </row>
    <row r="89" spans="1:14" s="131" customFormat="1" x14ac:dyDescent="0.25">
      <c r="A89" s="138">
        <v>52</v>
      </c>
      <c r="B89" s="146" t="s">
        <v>385</v>
      </c>
      <c r="C89" s="146" t="s">
        <v>41</v>
      </c>
      <c r="D89" s="157" t="s">
        <v>79</v>
      </c>
      <c r="E89" s="139" t="s">
        <v>74</v>
      </c>
      <c r="F89" s="148">
        <v>7000</v>
      </c>
      <c r="G89" s="148">
        <v>250</v>
      </c>
      <c r="H89" s="148">
        <v>0</v>
      </c>
      <c r="I89" s="148">
        <v>0</v>
      </c>
      <c r="J89" s="148">
        <v>0</v>
      </c>
      <c r="K89" s="148">
        <v>0</v>
      </c>
      <c r="L89" s="148">
        <v>0</v>
      </c>
      <c r="M89" s="147">
        <f>SUM(F89:L89)</f>
        <v>7250</v>
      </c>
      <c r="N89" s="159">
        <v>1458.33</v>
      </c>
    </row>
    <row r="90" spans="1:14" s="132" customFormat="1" ht="30" x14ac:dyDescent="0.25">
      <c r="A90" s="138">
        <v>53</v>
      </c>
      <c r="B90" s="146" t="s">
        <v>319</v>
      </c>
      <c r="C90" s="146" t="s">
        <v>14</v>
      </c>
      <c r="D90" s="157" t="s">
        <v>364</v>
      </c>
      <c r="E90" s="139" t="s">
        <v>74</v>
      </c>
      <c r="F90" s="148">
        <v>6297</v>
      </c>
      <c r="G90" s="148">
        <v>250</v>
      </c>
      <c r="H90" s="148">
        <v>375</v>
      </c>
      <c r="I90" s="148">
        <v>0</v>
      </c>
      <c r="J90" s="148">
        <v>0</v>
      </c>
      <c r="K90" s="148">
        <v>0</v>
      </c>
      <c r="L90" s="148">
        <v>2000</v>
      </c>
      <c r="M90" s="147">
        <f>SUM(F90:L90)</f>
        <v>8922</v>
      </c>
      <c r="N90" s="159">
        <f>M90-250</f>
        <v>8672</v>
      </c>
    </row>
    <row r="91" spans="1:14" s="132" customFormat="1" x14ac:dyDescent="0.25">
      <c r="A91" s="138">
        <v>54</v>
      </c>
      <c r="B91" s="146" t="s">
        <v>320</v>
      </c>
      <c r="C91" s="146" t="s">
        <v>14</v>
      </c>
      <c r="D91" s="157" t="s">
        <v>365</v>
      </c>
      <c r="E91" s="139" t="s">
        <v>74</v>
      </c>
      <c r="F91" s="148">
        <v>6297</v>
      </c>
      <c r="G91" s="148">
        <v>250</v>
      </c>
      <c r="H91" s="148">
        <v>375</v>
      </c>
      <c r="I91" s="148">
        <v>0</v>
      </c>
      <c r="J91" s="148">
        <v>0</v>
      </c>
      <c r="K91" s="148">
        <v>0</v>
      </c>
      <c r="L91" s="148">
        <v>2000</v>
      </c>
      <c r="M91" s="147">
        <f>SUM(F91:L91)</f>
        <v>8922</v>
      </c>
      <c r="N91" s="159">
        <f>M91-250</f>
        <v>8672</v>
      </c>
    </row>
    <row r="92" spans="1:14" s="132" customFormat="1" x14ac:dyDescent="0.25">
      <c r="A92" s="140"/>
      <c r="B92" s="141"/>
      <c r="C92" s="141"/>
      <c r="D92" s="134"/>
      <c r="E92" s="142"/>
      <c r="F92" s="143">
        <f>SUM(F89:F91)</f>
        <v>19594</v>
      </c>
      <c r="G92" s="143">
        <f t="shared" ref="G92:L92" si="23">SUM(G89:G91)</f>
        <v>750</v>
      </c>
      <c r="H92" s="143">
        <f t="shared" si="23"/>
        <v>750</v>
      </c>
      <c r="I92" s="143">
        <f t="shared" si="23"/>
        <v>0</v>
      </c>
      <c r="J92" s="143">
        <f t="shared" si="23"/>
        <v>0</v>
      </c>
      <c r="K92" s="143">
        <f t="shared" si="23"/>
        <v>0</v>
      </c>
      <c r="L92" s="143">
        <f t="shared" si="23"/>
        <v>4000</v>
      </c>
      <c r="M92" s="144">
        <f>SUM(M89:M91)</f>
        <v>25094</v>
      </c>
      <c r="N92" s="161">
        <f>SUM(N88:N91)</f>
        <v>18802.330000000002</v>
      </c>
    </row>
    <row r="93" spans="1:14" s="132" customFormat="1" x14ac:dyDescent="0.25">
      <c r="A93" s="138"/>
      <c r="B93" s="145" t="s">
        <v>277</v>
      </c>
      <c r="C93" s="146"/>
      <c r="D93" s="136"/>
      <c r="E93" s="139"/>
      <c r="F93" s="148"/>
      <c r="G93" s="148"/>
      <c r="H93" s="148"/>
      <c r="I93" s="148"/>
      <c r="J93" s="148"/>
      <c r="K93" s="148"/>
      <c r="L93" s="148"/>
      <c r="M93" s="147"/>
      <c r="N93" s="159"/>
    </row>
    <row r="94" spans="1:14" s="131" customFormat="1" x14ac:dyDescent="0.25">
      <c r="A94" s="138">
        <v>55</v>
      </c>
      <c r="B94" s="146" t="s">
        <v>378</v>
      </c>
      <c r="C94" s="146" t="s">
        <v>41</v>
      </c>
      <c r="D94" s="157" t="s">
        <v>79</v>
      </c>
      <c r="E94" s="139" t="s">
        <v>74</v>
      </c>
      <c r="F94" s="148">
        <v>7000</v>
      </c>
      <c r="G94" s="148">
        <v>250</v>
      </c>
      <c r="H94" s="148">
        <v>0</v>
      </c>
      <c r="I94" s="148">
        <v>0</v>
      </c>
      <c r="J94" s="148">
        <v>0</v>
      </c>
      <c r="K94" s="148">
        <v>0</v>
      </c>
      <c r="L94" s="148">
        <v>0</v>
      </c>
      <c r="M94" s="147">
        <f>SUM(F94:L94)</f>
        <v>7250</v>
      </c>
      <c r="N94" s="159">
        <v>4083.33</v>
      </c>
    </row>
    <row r="95" spans="1:14" s="131" customFormat="1" x14ac:dyDescent="0.25">
      <c r="A95" s="138">
        <v>56</v>
      </c>
      <c r="B95" s="146" t="s">
        <v>321</v>
      </c>
      <c r="C95" s="146" t="s">
        <v>14</v>
      </c>
      <c r="D95" s="157" t="s">
        <v>364</v>
      </c>
      <c r="E95" s="139" t="s">
        <v>74</v>
      </c>
      <c r="F95" s="148">
        <v>6297</v>
      </c>
      <c r="G95" s="148">
        <v>250</v>
      </c>
      <c r="H95" s="148">
        <v>375</v>
      </c>
      <c r="I95" s="148">
        <v>0</v>
      </c>
      <c r="J95" s="148">
        <v>0</v>
      </c>
      <c r="K95" s="148">
        <v>0</v>
      </c>
      <c r="L95" s="148">
        <v>2000</v>
      </c>
      <c r="M95" s="147">
        <f t="shared" ref="M95:M97" si="24">SUM(F95:L95)</f>
        <v>8922</v>
      </c>
      <c r="N95" s="159">
        <f>M95-250</f>
        <v>8672</v>
      </c>
    </row>
    <row r="96" spans="1:14" s="131" customFormat="1" x14ac:dyDescent="0.25">
      <c r="A96" s="138">
        <v>57</v>
      </c>
      <c r="B96" s="146" t="s">
        <v>114</v>
      </c>
      <c r="C96" s="146" t="s">
        <v>14</v>
      </c>
      <c r="D96" s="157" t="s">
        <v>365</v>
      </c>
      <c r="E96" s="139" t="s">
        <v>74</v>
      </c>
      <c r="F96" s="148">
        <v>6297</v>
      </c>
      <c r="G96" s="148">
        <v>250</v>
      </c>
      <c r="H96" s="148">
        <v>375</v>
      </c>
      <c r="I96" s="148">
        <v>0</v>
      </c>
      <c r="J96" s="148">
        <v>0</v>
      </c>
      <c r="K96" s="148">
        <v>0</v>
      </c>
      <c r="L96" s="148">
        <v>1800</v>
      </c>
      <c r="M96" s="147">
        <f t="shared" si="24"/>
        <v>8722</v>
      </c>
      <c r="N96" s="159">
        <f>M96-250</f>
        <v>8472</v>
      </c>
    </row>
    <row r="97" spans="1:14" s="132" customFormat="1" x14ac:dyDescent="0.25">
      <c r="A97" s="138">
        <v>58</v>
      </c>
      <c r="B97" s="146" t="s">
        <v>322</v>
      </c>
      <c r="C97" s="146" t="s">
        <v>14</v>
      </c>
      <c r="D97" s="157" t="s">
        <v>355</v>
      </c>
      <c r="E97" s="139" t="s">
        <v>74</v>
      </c>
      <c r="F97" s="148">
        <v>6297</v>
      </c>
      <c r="G97" s="148">
        <v>250</v>
      </c>
      <c r="H97" s="148">
        <v>375</v>
      </c>
      <c r="I97" s="148">
        <v>0</v>
      </c>
      <c r="J97" s="148">
        <v>0</v>
      </c>
      <c r="K97" s="148">
        <v>0</v>
      </c>
      <c r="L97" s="148">
        <v>2000</v>
      </c>
      <c r="M97" s="147">
        <f t="shared" si="24"/>
        <v>8922</v>
      </c>
      <c r="N97" s="159">
        <f>M97-250</f>
        <v>8672</v>
      </c>
    </row>
    <row r="98" spans="1:14" s="132" customFormat="1" x14ac:dyDescent="0.25">
      <c r="A98" s="140"/>
      <c r="B98" s="141"/>
      <c r="C98" s="141"/>
      <c r="D98" s="134"/>
      <c r="E98" s="142"/>
      <c r="F98" s="143">
        <f>SUM(F94:F97)</f>
        <v>25891</v>
      </c>
      <c r="G98" s="143">
        <f t="shared" ref="G98:L98" si="25">SUM(G94:G97)</f>
        <v>1000</v>
      </c>
      <c r="H98" s="143">
        <f t="shared" si="25"/>
        <v>1125</v>
      </c>
      <c r="I98" s="143">
        <f t="shared" si="25"/>
        <v>0</v>
      </c>
      <c r="J98" s="143">
        <f t="shared" si="25"/>
        <v>0</v>
      </c>
      <c r="K98" s="143">
        <f t="shared" si="25"/>
        <v>0</v>
      </c>
      <c r="L98" s="143">
        <f t="shared" si="25"/>
        <v>5800</v>
      </c>
      <c r="M98" s="144">
        <f>SUM(M94:M97)</f>
        <v>33816</v>
      </c>
      <c r="N98" s="161">
        <f>SUM(N93:N97)</f>
        <v>29899.33</v>
      </c>
    </row>
    <row r="99" spans="1:14" s="132" customFormat="1" x14ac:dyDescent="0.25">
      <c r="A99" s="138"/>
      <c r="B99" s="145" t="s">
        <v>278</v>
      </c>
      <c r="C99" s="146"/>
      <c r="D99" s="136"/>
      <c r="E99" s="139"/>
      <c r="F99" s="148"/>
      <c r="G99" s="148"/>
      <c r="H99" s="148"/>
      <c r="I99" s="148"/>
      <c r="J99" s="148"/>
      <c r="K99" s="148"/>
      <c r="L99" s="148"/>
      <c r="M99" s="147"/>
      <c r="N99" s="159"/>
    </row>
    <row r="100" spans="1:14" s="131" customFormat="1" x14ac:dyDescent="0.25">
      <c r="A100" s="138">
        <v>59</v>
      </c>
      <c r="B100" s="146" t="s">
        <v>377</v>
      </c>
      <c r="C100" s="146" t="s">
        <v>41</v>
      </c>
      <c r="D100" s="157" t="s">
        <v>79</v>
      </c>
      <c r="E100" s="139" t="s">
        <v>74</v>
      </c>
      <c r="F100" s="148">
        <v>7000</v>
      </c>
      <c r="G100" s="148">
        <v>250</v>
      </c>
      <c r="H100" s="148">
        <v>0</v>
      </c>
      <c r="I100" s="148">
        <v>0</v>
      </c>
      <c r="J100" s="148">
        <v>0</v>
      </c>
      <c r="K100" s="148">
        <v>0</v>
      </c>
      <c r="L100" s="148">
        <v>0</v>
      </c>
      <c r="M100" s="147">
        <f>SUM(F100:L100)</f>
        <v>7250</v>
      </c>
      <c r="N100" s="159">
        <v>4355.5600000000004</v>
      </c>
    </row>
    <row r="101" spans="1:14" s="131" customFormat="1" x14ac:dyDescent="0.25">
      <c r="A101" s="138">
        <v>60</v>
      </c>
      <c r="B101" s="146" t="s">
        <v>323</v>
      </c>
      <c r="C101" s="146" t="s">
        <v>14</v>
      </c>
      <c r="D101" s="157" t="s">
        <v>365</v>
      </c>
      <c r="E101" s="139" t="s">
        <v>74</v>
      </c>
      <c r="F101" s="148">
        <v>6297</v>
      </c>
      <c r="G101" s="148">
        <v>250</v>
      </c>
      <c r="H101" s="148">
        <v>375</v>
      </c>
      <c r="I101" s="148">
        <v>0</v>
      </c>
      <c r="J101" s="148">
        <v>0</v>
      </c>
      <c r="K101" s="148">
        <v>0</v>
      </c>
      <c r="L101" s="148">
        <v>1800</v>
      </c>
      <c r="M101" s="147">
        <f t="shared" ref="M101:M105" si="26">SUM(F101:L101)</f>
        <v>8722</v>
      </c>
      <c r="N101" s="159">
        <f>M101-250</f>
        <v>8472</v>
      </c>
    </row>
    <row r="102" spans="1:14" s="131" customFormat="1" ht="30" x14ac:dyDescent="0.25">
      <c r="A102" s="138">
        <v>61</v>
      </c>
      <c r="B102" s="146" t="s">
        <v>324</v>
      </c>
      <c r="C102" s="146" t="s">
        <v>45</v>
      </c>
      <c r="D102" s="157" t="s">
        <v>112</v>
      </c>
      <c r="E102" s="139" t="s">
        <v>74</v>
      </c>
      <c r="F102" s="148">
        <v>2281</v>
      </c>
      <c r="G102" s="148">
        <v>250</v>
      </c>
      <c r="H102" s="148">
        <v>0</v>
      </c>
      <c r="I102" s="148">
        <v>0</v>
      </c>
      <c r="J102" s="148">
        <v>0</v>
      </c>
      <c r="K102" s="148">
        <v>0</v>
      </c>
      <c r="L102" s="148">
        <v>1000</v>
      </c>
      <c r="M102" s="147">
        <f t="shared" si="26"/>
        <v>3531</v>
      </c>
      <c r="N102" s="159">
        <f>M102-250</f>
        <v>3281</v>
      </c>
    </row>
    <row r="103" spans="1:14" s="131" customFormat="1" x14ac:dyDescent="0.25">
      <c r="A103" s="138">
        <v>62</v>
      </c>
      <c r="B103" s="146" t="s">
        <v>50</v>
      </c>
      <c r="C103" s="146" t="s">
        <v>14</v>
      </c>
      <c r="D103" s="157" t="s">
        <v>364</v>
      </c>
      <c r="E103" s="139" t="s">
        <v>74</v>
      </c>
      <c r="F103" s="148">
        <v>6297</v>
      </c>
      <c r="G103" s="148">
        <v>250</v>
      </c>
      <c r="H103" s="148">
        <v>375</v>
      </c>
      <c r="I103" s="148">
        <v>0</v>
      </c>
      <c r="J103" s="148">
        <v>0</v>
      </c>
      <c r="K103" s="148">
        <v>0</v>
      </c>
      <c r="L103" s="148">
        <v>2000</v>
      </c>
      <c r="M103" s="147">
        <f t="shared" si="26"/>
        <v>8922</v>
      </c>
      <c r="N103" s="159">
        <f>M103-250</f>
        <v>8672</v>
      </c>
    </row>
    <row r="104" spans="1:14" s="131" customFormat="1" x14ac:dyDescent="0.25">
      <c r="A104" s="138">
        <v>63</v>
      </c>
      <c r="B104" s="146" t="s">
        <v>325</v>
      </c>
      <c r="C104" s="146" t="s">
        <v>45</v>
      </c>
      <c r="D104" s="157" t="s">
        <v>90</v>
      </c>
      <c r="E104" s="139" t="s">
        <v>74</v>
      </c>
      <c r="F104" s="148">
        <v>2281</v>
      </c>
      <c r="G104" s="148">
        <v>250</v>
      </c>
      <c r="H104" s="148">
        <v>0</v>
      </c>
      <c r="I104" s="148">
        <v>0</v>
      </c>
      <c r="J104" s="148">
        <v>0</v>
      </c>
      <c r="K104" s="148">
        <v>0</v>
      </c>
      <c r="L104" s="148">
        <v>1000</v>
      </c>
      <c r="M104" s="147">
        <f t="shared" si="26"/>
        <v>3531</v>
      </c>
      <c r="N104" s="159">
        <f>M104-250</f>
        <v>3281</v>
      </c>
    </row>
    <row r="105" spans="1:14" s="132" customFormat="1" x14ac:dyDescent="0.25">
      <c r="A105" s="138">
        <v>64</v>
      </c>
      <c r="B105" s="146" t="s">
        <v>372</v>
      </c>
      <c r="C105" s="146" t="s">
        <v>14</v>
      </c>
      <c r="D105" s="157" t="s">
        <v>355</v>
      </c>
      <c r="E105" s="139" t="s">
        <v>74</v>
      </c>
      <c r="F105" s="148">
        <v>6297</v>
      </c>
      <c r="G105" s="148">
        <v>250</v>
      </c>
      <c r="H105" s="148">
        <v>375</v>
      </c>
      <c r="I105" s="148">
        <v>0</v>
      </c>
      <c r="J105" s="148">
        <v>0</v>
      </c>
      <c r="K105" s="148">
        <v>0</v>
      </c>
      <c r="L105" s="148">
        <v>2000</v>
      </c>
      <c r="M105" s="147">
        <f t="shared" si="26"/>
        <v>8922</v>
      </c>
      <c r="N105" s="159">
        <v>6144.43</v>
      </c>
    </row>
    <row r="106" spans="1:14" s="132" customFormat="1" x14ac:dyDescent="0.25">
      <c r="A106" s="140"/>
      <c r="B106" s="141"/>
      <c r="C106" s="141"/>
      <c r="D106" s="134"/>
      <c r="E106" s="142"/>
      <c r="F106" s="143">
        <f>SUM(F100:F105)</f>
        <v>30453</v>
      </c>
      <c r="G106" s="143">
        <f t="shared" ref="G106:L106" si="27">SUM(G100:G105)</f>
        <v>1500</v>
      </c>
      <c r="H106" s="143">
        <f t="shared" si="27"/>
        <v>1125</v>
      </c>
      <c r="I106" s="143">
        <f t="shared" si="27"/>
        <v>0</v>
      </c>
      <c r="J106" s="143">
        <f t="shared" si="27"/>
        <v>0</v>
      </c>
      <c r="K106" s="143">
        <f t="shared" si="27"/>
        <v>0</v>
      </c>
      <c r="L106" s="143">
        <f t="shared" si="27"/>
        <v>7800</v>
      </c>
      <c r="M106" s="144">
        <f>SUM(M100:M105)</f>
        <v>40878</v>
      </c>
      <c r="N106" s="161">
        <f>SUM(N99:N105)</f>
        <v>34205.990000000005</v>
      </c>
    </row>
    <row r="107" spans="1:14" s="132" customFormat="1" x14ac:dyDescent="0.25">
      <c r="A107" s="138"/>
      <c r="B107" s="145" t="s">
        <v>279</v>
      </c>
      <c r="C107" s="146"/>
      <c r="D107" s="136"/>
      <c r="E107" s="139"/>
      <c r="F107" s="148"/>
      <c r="G107" s="148"/>
      <c r="H107" s="148"/>
      <c r="I107" s="148"/>
      <c r="J107" s="148"/>
      <c r="K107" s="148"/>
      <c r="L107" s="148"/>
      <c r="M107" s="147"/>
      <c r="N107" s="159"/>
    </row>
    <row r="108" spans="1:14" s="131" customFormat="1" x14ac:dyDescent="0.25">
      <c r="A108" s="138">
        <v>65</v>
      </c>
      <c r="B108" s="146" t="s">
        <v>326</v>
      </c>
      <c r="C108" s="146" t="s">
        <v>41</v>
      </c>
      <c r="D108" s="157" t="s">
        <v>79</v>
      </c>
      <c r="E108" s="139" t="s">
        <v>74</v>
      </c>
      <c r="F108" s="148">
        <v>7000</v>
      </c>
      <c r="G108" s="148">
        <v>250</v>
      </c>
      <c r="H108" s="148">
        <v>375</v>
      </c>
      <c r="I108" s="148">
        <v>0</v>
      </c>
      <c r="J108" s="148">
        <v>0</v>
      </c>
      <c r="K108" s="148">
        <v>0</v>
      </c>
      <c r="L108" s="148">
        <v>3000</v>
      </c>
      <c r="M108" s="147">
        <f>SUM(F108:L108)</f>
        <v>10625</v>
      </c>
      <c r="N108" s="159">
        <f>M108-250</f>
        <v>10375</v>
      </c>
    </row>
    <row r="109" spans="1:14" s="132" customFormat="1" x14ac:dyDescent="0.25">
      <c r="A109" s="138">
        <v>66</v>
      </c>
      <c r="B109" s="146" t="s">
        <v>327</v>
      </c>
      <c r="C109" s="146" t="s">
        <v>14</v>
      </c>
      <c r="D109" s="157" t="s">
        <v>364</v>
      </c>
      <c r="E109" s="139" t="s">
        <v>74</v>
      </c>
      <c r="F109" s="148">
        <v>6297</v>
      </c>
      <c r="G109" s="148">
        <v>250</v>
      </c>
      <c r="H109" s="148">
        <v>375</v>
      </c>
      <c r="I109" s="148">
        <v>0</v>
      </c>
      <c r="J109" s="148">
        <v>0</v>
      </c>
      <c r="K109" s="148">
        <v>0</v>
      </c>
      <c r="L109" s="148">
        <v>2000</v>
      </c>
      <c r="M109" s="147">
        <f>SUM(F109:L109)</f>
        <v>8922</v>
      </c>
      <c r="N109" s="159">
        <f>M109-250</f>
        <v>8672</v>
      </c>
    </row>
    <row r="110" spans="1:14" s="132" customFormat="1" x14ac:dyDescent="0.25">
      <c r="A110" s="138">
        <v>67</v>
      </c>
      <c r="B110" s="146" t="s">
        <v>287</v>
      </c>
      <c r="C110" s="146" t="s">
        <v>14</v>
      </c>
      <c r="D110" s="157" t="s">
        <v>365</v>
      </c>
      <c r="E110" s="139" t="s">
        <v>74</v>
      </c>
      <c r="F110" s="148">
        <v>6297</v>
      </c>
      <c r="G110" s="148">
        <v>250</v>
      </c>
      <c r="H110" s="148">
        <v>375</v>
      </c>
      <c r="I110" s="148">
        <v>0</v>
      </c>
      <c r="J110" s="148">
        <v>0</v>
      </c>
      <c r="K110" s="148">
        <v>0</v>
      </c>
      <c r="L110" s="148">
        <v>2000</v>
      </c>
      <c r="M110" s="147">
        <f>SUM(F110:L110)</f>
        <v>8922</v>
      </c>
      <c r="N110" s="159">
        <f>M110-250</f>
        <v>8672</v>
      </c>
    </row>
    <row r="111" spans="1:14" s="132" customFormat="1" x14ac:dyDescent="0.25">
      <c r="A111" s="140"/>
      <c r="B111" s="141"/>
      <c r="C111" s="141"/>
      <c r="D111" s="134"/>
      <c r="E111" s="142"/>
      <c r="F111" s="143">
        <f>SUM(F108:F110)</f>
        <v>19594</v>
      </c>
      <c r="G111" s="143">
        <f t="shared" ref="G111:L111" si="28">SUM(G108:G110)</f>
        <v>750</v>
      </c>
      <c r="H111" s="143">
        <f t="shared" si="28"/>
        <v>1125</v>
      </c>
      <c r="I111" s="143">
        <f t="shared" si="28"/>
        <v>0</v>
      </c>
      <c r="J111" s="143">
        <f t="shared" si="28"/>
        <v>0</v>
      </c>
      <c r="K111" s="143">
        <f t="shared" si="28"/>
        <v>0</v>
      </c>
      <c r="L111" s="143">
        <f t="shared" si="28"/>
        <v>7000</v>
      </c>
      <c r="M111" s="144">
        <f>SUM(M108:M110)</f>
        <v>28469</v>
      </c>
      <c r="N111" s="161">
        <f>SUM(N107:N110)</f>
        <v>27719</v>
      </c>
    </row>
    <row r="112" spans="1:14" s="132" customFormat="1" x14ac:dyDescent="0.25">
      <c r="A112" s="138"/>
      <c r="B112" s="145" t="s">
        <v>280</v>
      </c>
      <c r="C112" s="146"/>
      <c r="D112" s="136"/>
      <c r="E112" s="139"/>
      <c r="F112" s="148"/>
      <c r="G112" s="148"/>
      <c r="H112" s="148"/>
      <c r="I112" s="148"/>
      <c r="J112" s="148"/>
      <c r="K112" s="148"/>
      <c r="L112" s="148"/>
      <c r="M112" s="147"/>
      <c r="N112" s="163"/>
    </row>
    <row r="113" spans="1:14" s="131" customFormat="1" x14ac:dyDescent="0.25">
      <c r="A113" s="138">
        <v>68</v>
      </c>
      <c r="B113" s="146" t="s">
        <v>108</v>
      </c>
      <c r="C113" s="146" t="s">
        <v>14</v>
      </c>
      <c r="D113" s="157" t="s">
        <v>365</v>
      </c>
      <c r="E113" s="139" t="s">
        <v>74</v>
      </c>
      <c r="F113" s="148">
        <v>6297</v>
      </c>
      <c r="G113" s="148">
        <v>250</v>
      </c>
      <c r="H113" s="148">
        <v>375</v>
      </c>
      <c r="I113" s="148">
        <v>0</v>
      </c>
      <c r="J113" s="148">
        <v>0</v>
      </c>
      <c r="K113" s="148">
        <v>0</v>
      </c>
      <c r="L113" s="148">
        <v>1800</v>
      </c>
      <c r="M113" s="147">
        <f>SUM(F113:L113)</f>
        <v>8722</v>
      </c>
      <c r="N113" s="159">
        <f>M113-250</f>
        <v>8472</v>
      </c>
    </row>
    <row r="114" spans="1:14" s="131" customFormat="1" x14ac:dyDescent="0.25">
      <c r="A114" s="138">
        <v>69</v>
      </c>
      <c r="B114" s="146" t="s">
        <v>109</v>
      </c>
      <c r="C114" s="146" t="s">
        <v>45</v>
      </c>
      <c r="D114" s="157" t="s">
        <v>366</v>
      </c>
      <c r="E114" s="139" t="s">
        <v>74</v>
      </c>
      <c r="F114" s="148">
        <v>2281</v>
      </c>
      <c r="G114" s="148">
        <v>250</v>
      </c>
      <c r="H114" s="148">
        <v>0</v>
      </c>
      <c r="I114" s="148">
        <v>0</v>
      </c>
      <c r="J114" s="148">
        <v>0</v>
      </c>
      <c r="K114" s="148">
        <v>0</v>
      </c>
      <c r="L114" s="148">
        <v>1000</v>
      </c>
      <c r="M114" s="147">
        <f>SUM(F114:L114)</f>
        <v>3531</v>
      </c>
      <c r="N114" s="159">
        <f>M114-250</f>
        <v>3281</v>
      </c>
    </row>
    <row r="115" spans="1:14" s="131" customFormat="1" x14ac:dyDescent="0.25">
      <c r="A115" s="138">
        <v>70</v>
      </c>
      <c r="B115" s="146" t="s">
        <v>328</v>
      </c>
      <c r="C115" s="146" t="s">
        <v>45</v>
      </c>
      <c r="D115" s="157" t="s">
        <v>351</v>
      </c>
      <c r="E115" s="139" t="s">
        <v>74</v>
      </c>
      <c r="F115" s="149">
        <f>2281</f>
        <v>2281</v>
      </c>
      <c r="G115" s="149">
        <f>250</f>
        <v>250</v>
      </c>
      <c r="H115" s="149">
        <v>0</v>
      </c>
      <c r="I115" s="149">
        <v>0</v>
      </c>
      <c r="J115" s="149">
        <v>0</v>
      </c>
      <c r="K115" s="149">
        <v>0</v>
      </c>
      <c r="L115" s="149">
        <f>1000</f>
        <v>1000</v>
      </c>
      <c r="M115" s="147">
        <f t="shared" ref="M115" si="29">SUM(F115:L115)</f>
        <v>3531</v>
      </c>
      <c r="N115" s="159">
        <f>M115-250</f>
        <v>3281</v>
      </c>
    </row>
    <row r="116" spans="1:14" s="132" customFormat="1" x14ac:dyDescent="0.25">
      <c r="A116" s="138">
        <v>71</v>
      </c>
      <c r="B116" s="146" t="s">
        <v>329</v>
      </c>
      <c r="C116" s="146" t="s">
        <v>14</v>
      </c>
      <c r="D116" s="157" t="s">
        <v>355</v>
      </c>
      <c r="E116" s="139" t="s">
        <v>74</v>
      </c>
      <c r="F116" s="148">
        <v>6297</v>
      </c>
      <c r="G116" s="148">
        <v>250</v>
      </c>
      <c r="H116" s="148">
        <v>375</v>
      </c>
      <c r="I116" s="148">
        <v>0</v>
      </c>
      <c r="J116" s="148">
        <v>0</v>
      </c>
      <c r="K116" s="148">
        <v>0</v>
      </c>
      <c r="L116" s="148">
        <v>2000</v>
      </c>
      <c r="M116" s="147">
        <f>SUM(F116:L116)</f>
        <v>8922</v>
      </c>
      <c r="N116" s="159">
        <f>M116-250</f>
        <v>8672</v>
      </c>
    </row>
    <row r="117" spans="1:14" s="132" customFormat="1" x14ac:dyDescent="0.25">
      <c r="A117" s="140"/>
      <c r="B117" s="141"/>
      <c r="C117" s="141"/>
      <c r="D117" s="134"/>
      <c r="E117" s="142"/>
      <c r="F117" s="143">
        <f t="shared" ref="F117:M117" si="30">SUM(F113:F116)</f>
        <v>17156</v>
      </c>
      <c r="G117" s="143">
        <f t="shared" si="30"/>
        <v>1000</v>
      </c>
      <c r="H117" s="143">
        <f t="shared" si="30"/>
        <v>750</v>
      </c>
      <c r="I117" s="143">
        <f t="shared" si="30"/>
        <v>0</v>
      </c>
      <c r="J117" s="143">
        <f t="shared" si="30"/>
        <v>0</v>
      </c>
      <c r="K117" s="143">
        <f t="shared" si="30"/>
        <v>0</v>
      </c>
      <c r="L117" s="143">
        <f t="shared" si="30"/>
        <v>5800</v>
      </c>
      <c r="M117" s="144">
        <f t="shared" si="30"/>
        <v>24706</v>
      </c>
      <c r="N117" s="161">
        <f>SUM(N112:N116)</f>
        <v>23706</v>
      </c>
    </row>
    <row r="118" spans="1:14" s="132" customFormat="1" x14ac:dyDescent="0.25">
      <c r="A118" s="138"/>
      <c r="B118" s="145" t="s">
        <v>281</v>
      </c>
      <c r="C118" s="146"/>
      <c r="D118" s="136"/>
      <c r="E118" s="139"/>
      <c r="F118" s="148"/>
      <c r="G118" s="148"/>
      <c r="H118" s="148"/>
      <c r="I118" s="148"/>
      <c r="J118" s="148"/>
      <c r="K118" s="148"/>
      <c r="L118" s="148"/>
      <c r="M118" s="147"/>
      <c r="N118" s="159"/>
    </row>
    <row r="119" spans="1:14" s="131" customFormat="1" x14ac:dyDescent="0.25">
      <c r="A119" s="138">
        <v>72</v>
      </c>
      <c r="B119" s="146" t="s">
        <v>330</v>
      </c>
      <c r="C119" s="146" t="s">
        <v>41</v>
      </c>
      <c r="D119" s="157" t="s">
        <v>79</v>
      </c>
      <c r="E119" s="139" t="s">
        <v>74</v>
      </c>
      <c r="F119" s="148">
        <v>7000</v>
      </c>
      <c r="G119" s="148">
        <v>250</v>
      </c>
      <c r="H119" s="148">
        <v>0</v>
      </c>
      <c r="I119" s="148">
        <v>0</v>
      </c>
      <c r="J119" s="148">
        <v>0</v>
      </c>
      <c r="K119" s="148">
        <v>0</v>
      </c>
      <c r="L119" s="148">
        <v>3000</v>
      </c>
      <c r="M119" s="147">
        <f>SUM(F119:L119)</f>
        <v>10250</v>
      </c>
      <c r="N119" s="159">
        <f>M119-250</f>
        <v>10000</v>
      </c>
    </row>
    <row r="120" spans="1:14" s="131" customFormat="1" x14ac:dyDescent="0.25">
      <c r="A120" s="138">
        <v>73</v>
      </c>
      <c r="B120" s="146" t="s">
        <v>331</v>
      </c>
      <c r="C120" s="146" t="s">
        <v>14</v>
      </c>
      <c r="D120" s="157" t="s">
        <v>365</v>
      </c>
      <c r="E120" s="139" t="s">
        <v>74</v>
      </c>
      <c r="F120" s="148">
        <v>6297</v>
      </c>
      <c r="G120" s="148">
        <v>250</v>
      </c>
      <c r="H120" s="148">
        <v>375</v>
      </c>
      <c r="I120" s="148">
        <v>0</v>
      </c>
      <c r="J120" s="148">
        <v>0</v>
      </c>
      <c r="K120" s="148">
        <v>0</v>
      </c>
      <c r="L120" s="148">
        <v>1800</v>
      </c>
      <c r="M120" s="147">
        <f>SUM(F120:L120)</f>
        <v>8722</v>
      </c>
      <c r="N120" s="159">
        <f>M120-250</f>
        <v>8472</v>
      </c>
    </row>
    <row r="121" spans="1:14" s="132" customFormat="1" ht="27" customHeight="1" x14ac:dyDescent="0.25">
      <c r="A121" s="138">
        <v>74</v>
      </c>
      <c r="B121" s="146" t="s">
        <v>284</v>
      </c>
      <c r="C121" s="146" t="s">
        <v>14</v>
      </c>
      <c r="D121" s="157" t="s">
        <v>364</v>
      </c>
      <c r="E121" s="139" t="s">
        <v>74</v>
      </c>
      <c r="F121" s="148">
        <v>6297</v>
      </c>
      <c r="G121" s="148">
        <v>250</v>
      </c>
      <c r="H121" s="148">
        <v>375</v>
      </c>
      <c r="I121" s="148">
        <v>0</v>
      </c>
      <c r="J121" s="148">
        <v>0</v>
      </c>
      <c r="K121" s="148">
        <v>0</v>
      </c>
      <c r="L121" s="148">
        <v>2000</v>
      </c>
      <c r="M121" s="147">
        <f>SUM(F121:L121)</f>
        <v>8922</v>
      </c>
      <c r="N121" s="159">
        <f>M121-250</f>
        <v>8672</v>
      </c>
    </row>
    <row r="122" spans="1:14" s="132" customFormat="1" x14ac:dyDescent="0.25">
      <c r="A122" s="140"/>
      <c r="B122" s="141"/>
      <c r="C122" s="141"/>
      <c r="D122" s="134"/>
      <c r="E122" s="142"/>
      <c r="F122" s="143">
        <f>SUM(F119:F121)</f>
        <v>19594</v>
      </c>
      <c r="G122" s="143">
        <f t="shared" ref="G122:L122" si="31">SUM(G119:G121)</f>
        <v>750</v>
      </c>
      <c r="H122" s="143">
        <f t="shared" si="31"/>
        <v>750</v>
      </c>
      <c r="I122" s="143">
        <f t="shared" si="31"/>
        <v>0</v>
      </c>
      <c r="J122" s="143">
        <f t="shared" si="31"/>
        <v>0</v>
      </c>
      <c r="K122" s="143">
        <f t="shared" si="31"/>
        <v>0</v>
      </c>
      <c r="L122" s="143">
        <f t="shared" si="31"/>
        <v>6800</v>
      </c>
      <c r="M122" s="144">
        <f>SUM(M119:M121)</f>
        <v>27894</v>
      </c>
      <c r="N122" s="161">
        <f>SUM(N118:N121)</f>
        <v>27144</v>
      </c>
    </row>
    <row r="123" spans="1:14" s="132" customFormat="1" x14ac:dyDescent="0.25">
      <c r="A123" s="138"/>
      <c r="B123" s="145" t="s">
        <v>282</v>
      </c>
      <c r="C123" s="146"/>
      <c r="D123" s="136"/>
      <c r="E123" s="139"/>
      <c r="F123" s="148"/>
      <c r="G123" s="148"/>
      <c r="H123" s="148"/>
      <c r="I123" s="148"/>
      <c r="J123" s="148"/>
      <c r="K123" s="148"/>
      <c r="L123" s="148"/>
      <c r="M123" s="147"/>
      <c r="N123" s="163"/>
    </row>
    <row r="124" spans="1:14" s="131" customFormat="1" x14ac:dyDescent="0.25">
      <c r="A124" s="138">
        <v>75</v>
      </c>
      <c r="B124" s="146" t="s">
        <v>69</v>
      </c>
      <c r="C124" s="146" t="s">
        <v>41</v>
      </c>
      <c r="D124" s="157" t="s">
        <v>79</v>
      </c>
      <c r="E124" s="139" t="s">
        <v>74</v>
      </c>
      <c r="F124" s="148">
        <v>7000</v>
      </c>
      <c r="G124" s="148">
        <v>250</v>
      </c>
      <c r="H124" s="148">
        <v>375</v>
      </c>
      <c r="I124" s="148">
        <v>0</v>
      </c>
      <c r="J124" s="148">
        <v>0</v>
      </c>
      <c r="K124" s="148">
        <v>0</v>
      </c>
      <c r="L124" s="148">
        <v>3000</v>
      </c>
      <c r="M124" s="147">
        <f t="shared" ref="M124:M125" si="32">SUM(F124:L124)</f>
        <v>10625</v>
      </c>
      <c r="N124" s="159">
        <f>M124-250</f>
        <v>10375</v>
      </c>
    </row>
    <row r="125" spans="1:14" s="132" customFormat="1" x14ac:dyDescent="0.25">
      <c r="A125" s="138">
        <v>76</v>
      </c>
      <c r="B125" s="146" t="s">
        <v>332</v>
      </c>
      <c r="C125" s="146" t="s">
        <v>14</v>
      </c>
      <c r="D125" s="157" t="s">
        <v>364</v>
      </c>
      <c r="E125" s="139" t="s">
        <v>74</v>
      </c>
      <c r="F125" s="148">
        <v>6297</v>
      </c>
      <c r="G125" s="148">
        <v>250</v>
      </c>
      <c r="H125" s="148">
        <v>375</v>
      </c>
      <c r="I125" s="148">
        <v>0</v>
      </c>
      <c r="J125" s="148">
        <v>0</v>
      </c>
      <c r="K125" s="148">
        <v>0</v>
      </c>
      <c r="L125" s="148">
        <v>2000</v>
      </c>
      <c r="M125" s="147">
        <f t="shared" si="32"/>
        <v>8922</v>
      </c>
      <c r="N125" s="159">
        <f>M125-250</f>
        <v>8672</v>
      </c>
    </row>
    <row r="126" spans="1:14" s="132" customFormat="1" x14ac:dyDescent="0.25">
      <c r="A126" s="140"/>
      <c r="B126" s="141"/>
      <c r="C126" s="141"/>
      <c r="D126" s="134"/>
      <c r="E126" s="142"/>
      <c r="F126" s="143">
        <f t="shared" ref="F126:M126" si="33">SUM(F124:F125)</f>
        <v>13297</v>
      </c>
      <c r="G126" s="143">
        <f t="shared" si="33"/>
        <v>500</v>
      </c>
      <c r="H126" s="143">
        <f t="shared" si="33"/>
        <v>750</v>
      </c>
      <c r="I126" s="143">
        <f t="shared" si="33"/>
        <v>0</v>
      </c>
      <c r="J126" s="143">
        <f t="shared" si="33"/>
        <v>0</v>
      </c>
      <c r="K126" s="143">
        <f t="shared" si="33"/>
        <v>0</v>
      </c>
      <c r="L126" s="143">
        <f t="shared" si="33"/>
        <v>5000</v>
      </c>
      <c r="M126" s="144">
        <f t="shared" si="33"/>
        <v>19547</v>
      </c>
      <c r="N126" s="161">
        <f>SUM(N123:N125)</f>
        <v>19047</v>
      </c>
    </row>
    <row r="127" spans="1:14" s="132" customFormat="1" x14ac:dyDescent="0.25">
      <c r="A127" s="138"/>
      <c r="B127" s="145" t="s">
        <v>283</v>
      </c>
      <c r="C127" s="146"/>
      <c r="D127" s="136"/>
      <c r="E127" s="139"/>
      <c r="F127" s="148"/>
      <c r="G127" s="148"/>
      <c r="H127" s="148"/>
      <c r="I127" s="148"/>
      <c r="J127" s="148"/>
      <c r="K127" s="148"/>
      <c r="L127" s="148"/>
      <c r="M127" s="147"/>
      <c r="N127" s="159"/>
    </row>
    <row r="128" spans="1:14" s="131" customFormat="1" x14ac:dyDescent="0.25">
      <c r="A128" s="138">
        <v>77</v>
      </c>
      <c r="B128" s="146" t="s">
        <v>333</v>
      </c>
      <c r="C128" s="146" t="s">
        <v>26</v>
      </c>
      <c r="D128" s="157" t="s">
        <v>367</v>
      </c>
      <c r="E128" s="139" t="s">
        <v>75</v>
      </c>
      <c r="F128" s="148">
        <v>2441</v>
      </c>
      <c r="G128" s="148">
        <v>250</v>
      </c>
      <c r="H128" s="148">
        <v>0</v>
      </c>
      <c r="I128" s="148">
        <v>0</v>
      </c>
      <c r="J128" s="148">
        <v>0</v>
      </c>
      <c r="K128" s="148">
        <v>1000</v>
      </c>
      <c r="L128" s="148">
        <v>1500</v>
      </c>
      <c r="M128" s="147">
        <f>SUM(F128:L128)</f>
        <v>5191</v>
      </c>
      <c r="N128" s="159">
        <f>M128-250</f>
        <v>4941</v>
      </c>
    </row>
    <row r="129" spans="1:14" s="131" customFormat="1" x14ac:dyDescent="0.25">
      <c r="A129" s="138">
        <v>78</v>
      </c>
      <c r="B129" s="146" t="s">
        <v>384</v>
      </c>
      <c r="C129" s="146" t="s">
        <v>77</v>
      </c>
      <c r="D129" s="136" t="s">
        <v>86</v>
      </c>
      <c r="E129" s="139" t="s">
        <v>75</v>
      </c>
      <c r="F129" s="148">
        <v>1460</v>
      </c>
      <c r="G129" s="148">
        <v>250</v>
      </c>
      <c r="H129" s="148">
        <v>0</v>
      </c>
      <c r="I129" s="148">
        <v>1500</v>
      </c>
      <c r="J129" s="148">
        <v>0</v>
      </c>
      <c r="K129" s="148">
        <v>0</v>
      </c>
      <c r="L129" s="148">
        <v>0</v>
      </c>
      <c r="M129" s="147">
        <f>SUM(F129:L129)</f>
        <v>3210</v>
      </c>
      <c r="N129" s="159">
        <v>493.33</v>
      </c>
    </row>
    <row r="130" spans="1:14" s="131" customFormat="1" x14ac:dyDescent="0.25">
      <c r="A130" s="140"/>
      <c r="B130" s="141"/>
      <c r="C130" s="141"/>
      <c r="D130" s="134"/>
      <c r="E130" s="142"/>
      <c r="F130" s="143">
        <f t="shared" ref="F130:M130" si="34">SUM(F128:F129)</f>
        <v>3901</v>
      </c>
      <c r="G130" s="143">
        <f t="shared" si="34"/>
        <v>500</v>
      </c>
      <c r="H130" s="143">
        <f t="shared" si="34"/>
        <v>0</v>
      </c>
      <c r="I130" s="143">
        <f t="shared" si="34"/>
        <v>1500</v>
      </c>
      <c r="J130" s="143">
        <f t="shared" si="34"/>
        <v>0</v>
      </c>
      <c r="K130" s="143">
        <f t="shared" si="34"/>
        <v>1000</v>
      </c>
      <c r="L130" s="143">
        <f t="shared" si="34"/>
        <v>1500</v>
      </c>
      <c r="M130" s="144">
        <f t="shared" si="34"/>
        <v>8401</v>
      </c>
      <c r="N130" s="161">
        <f>SUM(N127:N129)</f>
        <v>5434.33</v>
      </c>
    </row>
  </sheetData>
  <mergeCells count="3">
    <mergeCell ref="A1:M1"/>
    <mergeCell ref="A2:M2"/>
    <mergeCell ref="A3:M3"/>
  </mergeCells>
  <printOptions horizontalCentered="1"/>
  <pageMargins left="0.31496062992125984" right="0.15748031496062992" top="1.0629921259842521" bottom="0.43307086614173229" header="0.43307086614173229" footer="0.31496062992125984"/>
  <pageSetup scale="55" orientation="portrait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Julio 2015</vt:lpstr>
      <vt:lpstr>'Julio 2015'!Títulos_a_imprimir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evelyn</cp:lastModifiedBy>
  <cp:lastPrinted>2015-08-10T15:12:49Z</cp:lastPrinted>
  <dcterms:created xsi:type="dcterms:W3CDTF">2013-03-15T15:22:55Z</dcterms:created>
  <dcterms:modified xsi:type="dcterms:W3CDTF">2015-08-10T15:12:57Z</dcterms:modified>
</cp:coreProperties>
</file>